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S:\УПРАВЛЕНИЕ КАПИТАЛЬНОГО РЕМОНТА\КАПИТАЛЬНЫЙ РЕМОНТ\2023 ГОД\ПРЕДЛОЖЕНИЯ 2023 г\СКАНЫ ПРЕДЛОЖЕНИЙ 2023 г\Анкеты Образцы протоколов ОСС\АНКЕТЫ (кирпич)\"/>
    </mc:Choice>
  </mc:AlternateContent>
  <xr:revisionPtr revIDLastSave="0" documentId="13_ncr:1_{739EAB29-BF00-46C2-AE9F-23AAF799EB55}" xr6:coauthVersionLast="47" xr6:coauthVersionMax="47" xr10:uidLastSave="{00000000-0000-0000-0000-000000000000}"/>
  <workbookProtection workbookAlgorithmName="SHA-512" workbookHashValue="NsVG7k/itArhBPjsjxoMYLeaj6E5iRnXothBGXO8xhx7cB6WOawR7kT4eSvWbXYoxaNKUH2KgSAVa9mPveBbkA==" workbookSaltValue="3wlUrkwg5ZRy3h3duFXV0g==" workbookSpinCount="100000" lockStructure="1"/>
  <bookViews>
    <workbookView xWindow="-120" yWindow="-120" windowWidth="29040" windowHeight="15840" xr2:uid="{00000000-000D-0000-FFFF-FFFF00000000}"/>
  </bookViews>
  <sheets>
    <sheet name="Предельные стоимости" sheetId="1" r:id="rId1"/>
  </sheets>
  <definedNames>
    <definedName name="_xlnm.Print_Titles" localSheetId="0">'Предельные стоимости'!$1:$2</definedName>
    <definedName name="_xlnm.Print_Area" localSheetId="0">'Предельные стоимости'!$A$1:$F$155</definedName>
  </definedNames>
  <calcPr calcId="191029"/>
</workbook>
</file>

<file path=xl/calcChain.xml><?xml version="1.0" encoding="utf-8"?>
<calcChain xmlns="http://schemas.openxmlformats.org/spreadsheetml/2006/main">
  <c r="F137" i="1" l="1"/>
  <c r="F133" i="1"/>
  <c r="F123" i="1"/>
  <c r="F104" i="1"/>
  <c r="F88" i="1"/>
  <c r="F79" i="1"/>
  <c r="F75" i="1"/>
  <c r="F70" i="1"/>
  <c r="F57" i="1"/>
  <c r="F42" i="1"/>
  <c r="F49" i="1"/>
  <c r="F136" i="1"/>
  <c r="F135" i="1"/>
  <c r="F131" i="1"/>
  <c r="F132" i="1"/>
  <c r="F130" i="1"/>
  <c r="F127" i="1"/>
  <c r="F128" i="1"/>
  <c r="F12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06" i="1"/>
  <c r="F103" i="1"/>
  <c r="F96" i="1"/>
  <c r="F97" i="1"/>
  <c r="F98" i="1"/>
  <c r="F99" i="1"/>
  <c r="F100" i="1"/>
  <c r="F91" i="1"/>
  <c r="F101" i="1" s="1"/>
  <c r="F92" i="1"/>
  <c r="F93" i="1"/>
  <c r="F94" i="1"/>
  <c r="F95" i="1"/>
  <c r="F90" i="1"/>
  <c r="F86" i="1"/>
  <c r="F87" i="1"/>
  <c r="F82" i="1"/>
  <c r="F83" i="1"/>
  <c r="F84" i="1"/>
  <c r="F85" i="1"/>
  <c r="F81" i="1"/>
  <c r="F78" i="1"/>
  <c r="F77" i="1"/>
  <c r="F73" i="1"/>
  <c r="F74" i="1"/>
  <c r="F72" i="1"/>
  <c r="F67" i="1"/>
  <c r="F68" i="1"/>
  <c r="F69" i="1"/>
  <c r="F66" i="1"/>
  <c r="F61" i="1"/>
  <c r="F62" i="1"/>
  <c r="F64" i="1" s="1"/>
  <c r="F63" i="1"/>
  <c r="F60" i="1"/>
  <c r="F55" i="1"/>
  <c r="F56" i="1"/>
  <c r="F54" i="1"/>
  <c r="F50" i="1"/>
  <c r="F51" i="1"/>
  <c r="F52" i="1"/>
  <c r="F47" i="1"/>
  <c r="F48" i="1"/>
  <c r="F46" i="1"/>
  <c r="F40" i="1"/>
  <c r="F36" i="1"/>
  <c r="F37" i="1"/>
  <c r="F38" i="1"/>
  <c r="F39" i="1"/>
  <c r="F35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30" i="1"/>
  <c r="F31" i="1"/>
  <c r="F32" i="1"/>
  <c r="F33" i="1"/>
  <c r="F14" i="1"/>
  <c r="F10" i="1"/>
  <c r="F11" i="1"/>
  <c r="F12" i="1"/>
  <c r="F9" i="1"/>
  <c r="F43" i="1" l="1"/>
  <c r="F147" i="1" s="1"/>
</calcChain>
</file>

<file path=xl/sharedStrings.xml><?xml version="1.0" encoding="utf-8"?>
<sst xmlns="http://schemas.openxmlformats.org/spreadsheetml/2006/main" count="395" uniqueCount="315">
  <si>
    <t>Наименование работ</t>
  </si>
  <si>
    <t>Ед. измерения</t>
  </si>
  <si>
    <t>Ремонт деревянного или смешанного фасада</t>
  </si>
  <si>
    <t>Ремонт неоштукатуренного фасада</t>
  </si>
  <si>
    <t>Ремонт оштукатуренного фасада</t>
  </si>
  <si>
    <t>Ремонт несущих конструкций с усилением конструктивных элементов</t>
  </si>
  <si>
    <t>по проекту</t>
  </si>
  <si>
    <t>Ремонт крыши</t>
  </si>
  <si>
    <t>Ремонт внутридомовых инженерных систем</t>
  </si>
  <si>
    <t>Система теплоснабжения</t>
  </si>
  <si>
    <t>Система водоотведения</t>
  </si>
  <si>
    <t>Система холодного водоснабжения</t>
  </si>
  <si>
    <t>Система горячего водоснабжения</t>
  </si>
  <si>
    <t>Система электроснабжения</t>
  </si>
  <si>
    <t>Замена вводно-распределительного устройства</t>
  </si>
  <si>
    <t>Замена этажного распределительного щита</t>
  </si>
  <si>
    <t>Заземление</t>
  </si>
  <si>
    <t>Ремонт подвальных помещений</t>
  </si>
  <si>
    <t>Установка вентиляционных решеток на продухи</t>
  </si>
  <si>
    <t>Ремонт отмостки с асфальтобетонным покрытием</t>
  </si>
  <si>
    <t>Ремонт отмостки с бетонным покрытием</t>
  </si>
  <si>
    <t>Ремонт отмостки с покрытием из тротуарной плитки</t>
  </si>
  <si>
    <t>Ремонт отмостки с устройством гидроизоляции фундамента</t>
  </si>
  <si>
    <t>Установка узлов управления и регулирования потребления тепловой энергии, горячей воды</t>
  </si>
  <si>
    <t>Установка коллективных (общедомовых) приборов учета потребления ресурсов</t>
  </si>
  <si>
    <t>Устройство пандусов</t>
  </si>
  <si>
    <t>Устройство пандуса с поручнем</t>
  </si>
  <si>
    <t>Устройство откидного стационарного устройства</t>
  </si>
  <si>
    <t>Ремонт фундамента многоквартирного дома</t>
  </si>
  <si>
    <t>Ремонт фундаментов</t>
  </si>
  <si>
    <t>Определяется в соответствии с проектно-сметной документацией</t>
  </si>
  <si>
    <t>10.</t>
  </si>
  <si>
    <t>Осуществление функций строительного контроля</t>
  </si>
  <si>
    <t>11.</t>
  </si>
  <si>
    <t xml:space="preserve">Разработка проектной документации </t>
  </si>
  <si>
    <t>1.</t>
  </si>
  <si>
    <t>1.1.</t>
  </si>
  <si>
    <t>1.2.</t>
  </si>
  <si>
    <t>1.3.</t>
  </si>
  <si>
    <t>1.5.</t>
  </si>
  <si>
    <t>1.6.</t>
  </si>
  <si>
    <t>1.7.</t>
  </si>
  <si>
    <t>2.1.</t>
  </si>
  <si>
    <t>2.2.</t>
  </si>
  <si>
    <t>3.1.</t>
  </si>
  <si>
    <t>3.1.4.</t>
  </si>
  <si>
    <t>3.1.2.</t>
  </si>
  <si>
    <t>3.2.</t>
  </si>
  <si>
    <t>3.2.2.</t>
  </si>
  <si>
    <t>3.2.3.</t>
  </si>
  <si>
    <t>3.3.</t>
  </si>
  <si>
    <t>3.3.2.</t>
  </si>
  <si>
    <t>3.4.</t>
  </si>
  <si>
    <t>3.4.2.</t>
  </si>
  <si>
    <t>3.5.</t>
  </si>
  <si>
    <t>3.5.1.</t>
  </si>
  <si>
    <t>3.5.2.</t>
  </si>
  <si>
    <t>3.5.3.</t>
  </si>
  <si>
    <t>3.5.4.</t>
  </si>
  <si>
    <t>3.5.5.</t>
  </si>
  <si>
    <t>3.5.6.</t>
  </si>
  <si>
    <t>4.1.</t>
  </si>
  <si>
    <t>4.2.</t>
  </si>
  <si>
    <t>4.7.</t>
  </si>
  <si>
    <t>5.1.</t>
  </si>
  <si>
    <t>7.1.</t>
  </si>
  <si>
    <t>7.2.</t>
  </si>
  <si>
    <t>8.1.</t>
  </si>
  <si>
    <t>8.2.</t>
  </si>
  <si>
    <t>9.1.</t>
  </si>
  <si>
    <t>10.1.</t>
  </si>
  <si>
    <t>11.1.</t>
  </si>
  <si>
    <t>9.</t>
  </si>
  <si>
    <t>8.</t>
  </si>
  <si>
    <t>7.</t>
  </si>
  <si>
    <t>5.</t>
  </si>
  <si>
    <t>4.</t>
  </si>
  <si>
    <t>3.</t>
  </si>
  <si>
    <t>2.</t>
  </si>
  <si>
    <t>Определяется в соответствии с нормативами подготовки технической документации</t>
  </si>
  <si>
    <t>4.4.</t>
  </si>
  <si>
    <t>3.2.4.</t>
  </si>
  <si>
    <t>Ремонт системы канализации (магистрали)</t>
  </si>
  <si>
    <t>Выпуски системы канализации</t>
  </si>
  <si>
    <t>4.3.</t>
  </si>
  <si>
    <t>4.5.</t>
  </si>
  <si>
    <t>4.6.</t>
  </si>
  <si>
    <t>1.13.</t>
  </si>
  <si>
    <t>Замена радиаторов в местах общего пользования</t>
  </si>
  <si>
    <t>3.5.7.</t>
  </si>
  <si>
    <t>Перенос фасадного газопровода при утеплении фасада</t>
  </si>
  <si>
    <t>1.8.</t>
  </si>
  <si>
    <t>1.9.</t>
  </si>
  <si>
    <t>1.10.</t>
  </si>
  <si>
    <t>1.11.</t>
  </si>
  <si>
    <t>1.12.</t>
  </si>
  <si>
    <t>1.14.</t>
  </si>
  <si>
    <t>1.15.</t>
  </si>
  <si>
    <t>3.1.3.</t>
  </si>
  <si>
    <t>3.2.1.</t>
  </si>
  <si>
    <t>3.3.1.</t>
  </si>
  <si>
    <t>3.4.1.</t>
  </si>
  <si>
    <t>Ремонт системы отопления (магистрали)</t>
  </si>
  <si>
    <t>Выпуски системы канализации методом прокола</t>
  </si>
  <si>
    <t>3.1.1.</t>
  </si>
  <si>
    <t>балкон</t>
  </si>
  <si>
    <t>вход</t>
  </si>
  <si>
    <t>подъезд</t>
  </si>
  <si>
    <t>Ремонт (или замена) козырьков подъездов</t>
  </si>
  <si>
    <t>Ремонт балконных плит</t>
  </si>
  <si>
    <t>радиатор</t>
  </si>
  <si>
    <t>выпуск</t>
  </si>
  <si>
    <t>Ремонт системы холодного водоснабжения (магистрали)</t>
  </si>
  <si>
    <t>Ремонт системы горячего водоснабжения (магистрали)</t>
  </si>
  <si>
    <t>устройство</t>
  </si>
  <si>
    <t>светильник</t>
  </si>
  <si>
    <t>щит</t>
  </si>
  <si>
    <t>Ремонт приямков с устройством навеса</t>
  </si>
  <si>
    <t>узел</t>
  </si>
  <si>
    <t>пандус</t>
  </si>
  <si>
    <t>объект</t>
  </si>
  <si>
    <t>1.16.</t>
  </si>
  <si>
    <t>1.17.</t>
  </si>
  <si>
    <t>1.18.</t>
  </si>
  <si>
    <t xml:space="preserve">Устройство подвесного подъемника (люльки) при работе на фасаде здания (при ремонте фасада) </t>
  </si>
  <si>
    <t>Ремонт фасада кирпичного окрашенного
с архитектурными элементами</t>
  </si>
  <si>
    <t>Установка и разборка строительных лесов 
с защитной сеткой (при ремонте фасада)</t>
  </si>
  <si>
    <t>Устройство светодиодных светильников 
на лестничной клетке и в подвале</t>
  </si>
  <si>
    <t>1.19.</t>
  </si>
  <si>
    <t xml:space="preserve">Устройство светодиодных светильников 
с датчиками движения на лестничной клетке </t>
  </si>
  <si>
    <t>4.8.</t>
  </si>
  <si>
    <t>Монтаж системы антиобледенения кровли</t>
  </si>
  <si>
    <t>Окраска фасада с подготовкой поверхности</t>
  </si>
  <si>
    <t>1.20.</t>
  </si>
  <si>
    <t xml:space="preserve">Замена оконного блока (пластиковый) в местах общего пользования с устройством внутренних откосов </t>
  </si>
  <si>
    <t>1.21.</t>
  </si>
  <si>
    <t>1.22.</t>
  </si>
  <si>
    <t>1.23.</t>
  </si>
  <si>
    <t>Ремонт отливов квартирных окон</t>
  </si>
  <si>
    <t>Устройство технических помещений подвала (электрощитовая, элеваторный узел)</t>
  </si>
  <si>
    <t>Окраска стен и потолка подвала водоэмульсионными составами</t>
  </si>
  <si>
    <t>Установка металлических дверей в подвале</t>
  </si>
  <si>
    <t>Устройство шиберов</t>
  </si>
  <si>
    <t>кв. м общей площади фасада</t>
  </si>
  <si>
    <t>2.1.1.</t>
  </si>
  <si>
    <t>2.1.2.</t>
  </si>
  <si>
    <t>2.1.4.</t>
  </si>
  <si>
    <t>2.2.1.</t>
  </si>
  <si>
    <t>2.2.2.</t>
  </si>
  <si>
    <t>Ремонт фасада</t>
  </si>
  <si>
    <t>5 этажей 
и менее</t>
  </si>
  <si>
    <t>Отделка стен без утепления</t>
  </si>
  <si>
    <t>Отделка цоколя без утепления</t>
  </si>
  <si>
    <t>Утепление и отделка фасада**</t>
  </si>
  <si>
    <t>1.24.</t>
  </si>
  <si>
    <t>1.25.</t>
  </si>
  <si>
    <t>1.26.</t>
  </si>
  <si>
    <t>1.27.</t>
  </si>
  <si>
    <t>1.28.</t>
  </si>
  <si>
    <t>1.29.</t>
  </si>
  <si>
    <t>1.30.</t>
  </si>
  <si>
    <t>Замена общедомовой системы освещения 
с пусконаладочными работами (замена силового кабеля, розеток и выключателей)</t>
  </si>
  <si>
    <t>Замена стояков центрального отопления 
с радиаторами по новым отверстиям (только 
в случае, если существующая система отопления находится в стенах)</t>
  </si>
  <si>
    <t xml:space="preserve">Штукатурка стен цоколя цементно-песчаным раствором по сетке с последующей окраской фасадными красками без утепления </t>
  </si>
  <si>
    <t>2.2.3.</t>
  </si>
  <si>
    <t>Ремонт кровли из асбестоцементных листов</t>
  </si>
  <si>
    <t>Утепление чердачного перекрытия минераловатными плитами**</t>
  </si>
  <si>
    <t>Утепление чердарного перекрытия керамзитом**</t>
  </si>
  <si>
    <t>Утепление чердачного перекрытия пенополистиролбетоном**</t>
  </si>
  <si>
    <t>4.9.</t>
  </si>
  <si>
    <t>Утепление стен и потолка подвала экструдированным пенополистиролом**</t>
  </si>
  <si>
    <t>м.п. отливов</t>
  </si>
  <si>
    <t>м.п. трубопроводов</t>
  </si>
  <si>
    <t>м.п. кабеля</t>
  </si>
  <si>
    <t>2,14 % сметной стоимости работ</t>
  </si>
  <si>
    <t>7,0 % сметной стоимости работ</t>
  </si>
  <si>
    <t>Замена электрического кабеля (магистрали) 
от вводно-распределительного устройства 
до распределительного щита</t>
  </si>
  <si>
    <t>Облицовка крыльца входа тротуарной плиткой</t>
  </si>
  <si>
    <t>Облицовка фасада сайдингом без утепления, 
без устройства лесов и защитной сетки</t>
  </si>
  <si>
    <t>Отделка входа в подвал профлистом</t>
  </si>
  <si>
    <t>Отделка входа в подвал декоративной штукатуркой (КОРОЕД)</t>
  </si>
  <si>
    <t>Облицовка фасада профлистом без утепления, 
без устройства лесов и защитной сетки***</t>
  </si>
  <si>
    <t>4.10.</t>
  </si>
  <si>
    <t>Подрезка входных (подъездных) дверных блоков с последующей окраской</t>
  </si>
  <si>
    <t>Отделка наружных откосов декоративной штукатуркой без утепления</t>
  </si>
  <si>
    <t>1.31.</t>
  </si>
  <si>
    <t>1.32.</t>
  </si>
  <si>
    <t>Устройство входной группы (фундаменты, металлические стойки, кирпичные стены, козырек из профлиста, металлическая дверь, тротуарная плитка)</t>
  </si>
  <si>
    <t>Ремонт системы канализации (стояки                           в квартирах)</t>
  </si>
  <si>
    <t>Стены</t>
  </si>
  <si>
    <t>Цоколь</t>
  </si>
  <si>
    <t>Ремонт системы горячего водоснабжения (стояки в квартирах)</t>
  </si>
  <si>
    <t>Установка металлических противопожарных дверей в подвале</t>
  </si>
  <si>
    <t>2.1.5.</t>
  </si>
  <si>
    <t>№ 
п/п</t>
  </si>
  <si>
    <t>Cмена обшивки ограждения балконов 
и устройство отливов по балконам</t>
  </si>
  <si>
    <t>Отделка наружных откосов планкой 
из оцинкованной стали с полимерным покрытием</t>
  </si>
  <si>
    <t>Усиление балконных плит металлическими конструкциями (из профильной трубы 
и уголков) с сопутствующими работами</t>
  </si>
  <si>
    <t>Облицовка фасада полимерной декоративной штукатуркой (КОРОЕД) без утепления                       с устройством выравнивающего слоя,  
без устройства лесов и защитной сетки</t>
  </si>
  <si>
    <r>
      <t xml:space="preserve">Облицовка фасада полимерной декоративной штукатуркой (КОРОЕД) с утеплением минераловатными плитами плотностью 
120 </t>
    </r>
    <r>
      <rPr>
        <sz val="16"/>
        <color rgb="FF000000"/>
        <rFont val="Calibri"/>
        <family val="2"/>
        <charset val="204"/>
      </rPr>
      <t xml:space="preserve">− </t>
    </r>
    <r>
      <rPr>
        <sz val="16"/>
        <color rgb="FF000000"/>
        <rFont val="Times New Roman"/>
        <family val="1"/>
        <charset val="204"/>
      </rPr>
      <t>150 кг/кв. м толщиной 80 − 100 мм 
без устройства лесов и защитной сетки</t>
    </r>
  </si>
  <si>
    <r>
      <t xml:space="preserve">Облицовка фасада полимерной декоративной штукатуркой (КОРОЕД) с утеплением минераловатными плитами плотностью 
120 </t>
    </r>
    <r>
      <rPr>
        <sz val="16"/>
        <color rgb="FF000000"/>
        <rFont val="Calibri"/>
        <family val="2"/>
        <charset val="204"/>
      </rPr>
      <t xml:space="preserve">− </t>
    </r>
    <r>
      <rPr>
        <sz val="16"/>
        <color rgb="FF000000"/>
        <rFont val="Times New Roman"/>
        <family val="1"/>
        <charset val="204"/>
      </rPr>
      <t>150 кг/кв. м толщиной 50 мм 
без устройства лесов и защитной сетки</t>
    </r>
  </si>
  <si>
    <t>Облицовка фасада профлистом с утеплением минераловатными плитами плотностью 
75 кг/кв. м толщиной 80 мм без устройства лесов и защитной сетки***</t>
  </si>
  <si>
    <t xml:space="preserve">Облицовка цоколя полимерной декоративной штукатуркой (КОРОЕД) с утеплением 
из экструдированного пенополистирола толщиной 50 мм </t>
  </si>
  <si>
    <t xml:space="preserve">Облицовка цоколя профлистом с утеплением 
из экструдированного пенополистирола толщиной 50 мм*** </t>
  </si>
  <si>
    <t>Ремонт системы холодного водоснабжения (стояки в квартирах)</t>
  </si>
  <si>
    <t>Ремонт потолка, стен и пола подвала, электрощитовой и элеваторного узла</t>
  </si>
  <si>
    <t>Установка металлических утепленных дверей 
в подвале</t>
  </si>
  <si>
    <t>Вскрытие и восстановление полов первых этажей в домах безподвальных помещений
при выполнении ремонта инженерных сетей</t>
  </si>
  <si>
    <t>Разработка проектной документации 
по капитальному ремонту МКД*</t>
  </si>
  <si>
    <t>Разработка проектной документации 
на усиление несущих конструкций МКД*</t>
  </si>
  <si>
    <t>Разработка проектной документации 
на реконструкцию конструктивных элементов МКД*</t>
  </si>
  <si>
    <t xml:space="preserve">Ремонт кровли из профлиста    </t>
  </si>
  <si>
    <t>Ремонт кровли из металлочерепицы</t>
  </si>
  <si>
    <t>Электронно-электромагнитное противонакипное устройство УЭП-1</t>
  </si>
  <si>
    <t>3.3.3.</t>
  </si>
  <si>
    <t>7.3.</t>
  </si>
  <si>
    <t>7.4.</t>
  </si>
  <si>
    <t>7.5.</t>
  </si>
  <si>
    <t>7.6.</t>
  </si>
  <si>
    <t>7.7.</t>
  </si>
  <si>
    <t>7.8.</t>
  </si>
  <si>
    <t>7.9.</t>
  </si>
  <si>
    <t>7.10.</t>
  </si>
  <si>
    <t>7.11.</t>
  </si>
  <si>
    <t>7.12.</t>
  </si>
  <si>
    <t>7.13.</t>
  </si>
  <si>
    <t>7.14.</t>
  </si>
  <si>
    <t>7.15.</t>
  </si>
  <si>
    <t>7.16.</t>
  </si>
  <si>
    <t>7.17.</t>
  </si>
  <si>
    <t>8.1.1.</t>
  </si>
  <si>
    <t>8.1.2.</t>
  </si>
  <si>
    <t>8.2.1.</t>
  </si>
  <si>
    <t>8.2.2.</t>
  </si>
  <si>
    <t>8.2.3.</t>
  </si>
  <si>
    <t>9.2.</t>
  </si>
  <si>
    <t>12.</t>
  </si>
  <si>
    <t>12.1.</t>
  </si>
  <si>
    <t>Переустройство невентилируемой крыши на вентилируемую</t>
  </si>
  <si>
    <t>Переустройство невентилируемой крыши
на вентилируемую</t>
  </si>
  <si>
    <t>8.1.3.</t>
  </si>
  <si>
    <t>Установка автоматизированного индивидуального теплового пункта с диспетчеризацией и погодным регулированием</t>
  </si>
  <si>
    <t>Отопления с запорной манометрической измерительной арматурой</t>
  </si>
  <si>
    <t>Горячего водоснабжения с запорной манометрической измерительной арматурой</t>
  </si>
  <si>
    <t>Холодного водоснабжения с запорной манометрической измерительной арматурой</t>
  </si>
  <si>
    <t>Ремонт (установка) декоративных элементов для сохранения внешнего архитектурного облика здания</t>
  </si>
  <si>
    <t>Узел смешения с узлом учета тепла****</t>
  </si>
  <si>
    <t>кв. м. площади стен фасада, откосов и цоколя</t>
  </si>
  <si>
    <t>2.1.6.</t>
  </si>
  <si>
    <t>кв. м. площади стен фасада и цоколя</t>
  </si>
  <si>
    <t>1.33.</t>
  </si>
  <si>
    <t>Облицовка фасада фасадными кассетами 
с утеплением минераловатными плитами плотностью 75 кг/кв. м толщиной 50 мм 
без устройства лесов и защитной сетки***</t>
  </si>
  <si>
    <t>Облицовка фасада фасадными кассетами 
с утеплением минераловатными плитами плотностью 75 кг/кв. м толщиной 100 мм 
без устройства лесов и защитной сетки***</t>
  </si>
  <si>
    <t>Облицовка фасада фасадными кассетами без утепления, без устройства лесов и защитной сетки***</t>
  </si>
  <si>
    <t>Отделка фасада энергосберегающим фасадным покрытием без устройства лесов 
и защитной сетки</t>
  </si>
  <si>
    <t xml:space="preserve">Облицовка фасада с применением бескаркасной системы утепления фасада
с трехслойными утепляющими панелями </t>
  </si>
  <si>
    <t>Узел подготовки горячего водоснабжения
с теплообменником и автоматическим регулированием</t>
  </si>
  <si>
    <t>Ремонт мягкой рулонной кровли с организованным внутренним водоотводом</t>
  </si>
  <si>
    <t>Ремонт кровли с переработкой многослойного рубероидного ковра в ВИР-ПЛАСТ с организованным внутренним водоотводом</t>
  </si>
  <si>
    <t xml:space="preserve">Ремонт кровли из поливинилхлоридных мембран с организованным внутренним водоотводом </t>
  </si>
  <si>
    <t>шт.</t>
  </si>
  <si>
    <t>кв. м. общей площади фасада</t>
  </si>
  <si>
    <t>кв. м. балконной плиты</t>
  </si>
  <si>
    <t>кв. м. оконных блоков</t>
  </si>
  <si>
    <t>кв. м. откосов</t>
  </si>
  <si>
    <t>кв. м.</t>
  </si>
  <si>
    <t>кв. м. дверного блока</t>
  </si>
  <si>
    <t>кв. м. общей площади дома</t>
  </si>
  <si>
    <t>кв. м. площади стен фасада      и цоколя</t>
  </si>
  <si>
    <t>кв. м. площади стен фасада 
и откосов</t>
  </si>
  <si>
    <t>кв. м. площади цоколя</t>
  </si>
  <si>
    <t>кв. м. площади стен фасада</t>
  </si>
  <si>
    <t>кв. м. жилой площади помещений</t>
  </si>
  <si>
    <t>кв.м. площади цоколя</t>
  </si>
  <si>
    <t>кв. м. кровли</t>
  </si>
  <si>
    <t>кв. м. чердачного перекрытия</t>
  </si>
  <si>
    <t>кв. м. пола</t>
  </si>
  <si>
    <t xml:space="preserve">кв. м. пола </t>
  </si>
  <si>
    <t>кв. м. стен и потолков подвала</t>
  </si>
  <si>
    <t>кв. м. отмостки</t>
  </si>
  <si>
    <t>кв. м. восстановленного покрытия пола</t>
  </si>
  <si>
    <t>Ремонт входной группы (ремонт штукатурки  и окраска торцов крыльца, устройство металлического поручня и укладка тротуарной плитки) без устройства фундаментов и кладки стен</t>
  </si>
  <si>
    <t>Штукатурка стен фасада по сетке  с последующей окраской фасадными красками без утепления, без устройства лесов и защитной сетки</t>
  </si>
  <si>
    <t xml:space="preserve">Облицовка цоколя полимерной декоративной штукатуркой (КОРОЕД) с утеплением  из пенопласта полистирольного толщиной 50 мм </t>
  </si>
  <si>
    <t>Ремонт системы отопления (стояки в квартирах)</t>
  </si>
  <si>
    <t>Установка узлов управления и регулирования потребления тепловой энергии, горячей воды. Установка коллективных (общедомовых) приборов учета потребления ресурсов</t>
  </si>
  <si>
    <t>контур</t>
  </si>
  <si>
    <t>1.34.</t>
  </si>
  <si>
    <t>4.11.</t>
  </si>
  <si>
    <t>Разборка облицовки стен: из керамических глазурованных плиток</t>
  </si>
  <si>
    <t>Ремонт мягкой рулонной кровли с организованным наружным водоотводом</t>
  </si>
  <si>
    <t>12.2.</t>
  </si>
  <si>
    <t>12.3.</t>
  </si>
  <si>
    <t>Замена входных (подъездных) дверных блоков 
на стальные с установкой доводчиков</t>
  </si>
  <si>
    <t>Облицовка фасада сайдингом с утеплением минераловатными плитами плотностью 
75 кг/кв. м толщиной 80 мм без устройства лесов и защитной сетки</t>
  </si>
  <si>
    <t>2.1.7.</t>
  </si>
  <si>
    <t>2.1.8.</t>
  </si>
  <si>
    <t>Замена водосточной системы при утеплении фасада</t>
  </si>
  <si>
    <t>кв.м. кровли</t>
  </si>
  <si>
    <t xml:space="preserve">Отделка карниза профлистом </t>
  </si>
  <si>
    <t>Строительный контроль *****</t>
  </si>
  <si>
    <t>Анкета к протоколу общего собрания собственников помещений в многоквартирном доме</t>
  </si>
  <si>
    <t>Объем</t>
  </si>
  <si>
    <t>Предельная стоимость</t>
  </si>
  <si>
    <r>
      <t xml:space="preserve">Расчет предельной стоимости работ по капитальному ремонту многоквартирного дома № </t>
    </r>
    <r>
      <rPr>
        <b/>
        <u/>
        <sz val="16"/>
        <color rgb="FF000000"/>
        <rFont val="Times New Roman"/>
        <family val="1"/>
        <charset val="204"/>
      </rPr>
      <t xml:space="preserve">      </t>
    </r>
    <r>
      <rPr>
        <b/>
        <sz val="16"/>
        <color rgb="FF000000"/>
        <rFont val="Times New Roman"/>
        <family val="1"/>
        <charset val="204"/>
      </rPr>
      <t>по ул</t>
    </r>
    <r>
      <rPr>
        <b/>
        <u/>
        <sz val="16"/>
        <color rgb="FF000000"/>
        <rFont val="Times New Roman"/>
        <family val="1"/>
        <charset val="204"/>
      </rPr>
      <t xml:space="preserve">.                                               </t>
    </r>
    <r>
      <rPr>
        <b/>
        <sz val="16"/>
        <color rgb="FF000000"/>
        <rFont val="Times New Roman"/>
        <family val="1"/>
        <charset val="204"/>
      </rPr>
      <t xml:space="preserve"> (материал стен, подъездность, этажность)</t>
    </r>
  </si>
  <si>
    <t>Итого по разделу :</t>
  </si>
  <si>
    <t>Всего:</t>
  </si>
  <si>
    <t xml:space="preserve"> * МКД – многоквартирный дом.</t>
  </si>
  <si>
    <t>*** Использование металлических изделий при отделке фасадов возможно только в случае, если конструктивные особенности здания не позволяют применить другие технологические решения.</t>
  </si>
  <si>
    <t>**** При необходимости снижения температуры воды в системе отопления.</t>
  </si>
  <si>
    <t xml:space="preserve"> Размер предельной стоимости работ по капитальному ремонту одного многоквартирного дома не может превышать лимит финансирования услуг и (или) работ по капитальному ремонту, рассчитанный в соответствии с пунктом 5 порядка разработки краткосрочных планов реализации адресной программы проведения капитального ремонта общего имущества в многоквартирных домах в Белгородской области на 2019 – 2048 годы, утвержденного постановлением Правительства Белгородской области от 17 марта 2014 года № 92-пп  «Об утверждении порядка разработки краткосрочных планов реализации адресной программы проведения капитального ремонта общего имущества в многоквартирных домах  в Белгородской области на 2019 – 2048 годы».
</t>
  </si>
  <si>
    <t>Предельная стоимость работ по капитальному ремонту многоквартирных домов, являющихся объектами культурного наследия, определяется на основании проектно-сметной документации.</t>
  </si>
  <si>
    <t>** В соответствии со статьей 5 закона Белгородской области от 31 января 2013 года № 173 «О создании системы финансирования капитального ремонта общего имущества  в многоквартирных домах Белгородской области» утепление фасада выполняется в случае, если необходимость утепления подтверждается энергетическим обследованием многоквартирного дома, проведенным в соответствии с законодательством об энергосбережении и повышении энергетической эффективности.</t>
  </si>
  <si>
    <t>***** Стоимость строительства в базисном уровне цен до 30 млн. рублей по состоянию на 01.01.2000г. (млн. рублей) (Постановление Правительства РФ от 21.06.2010г. №468)</t>
  </si>
  <si>
    <r>
      <t>МКД*, материал стен</t>
    </r>
    <r>
      <rPr>
        <sz val="16"/>
        <rFont val="Times New Roman"/>
        <family val="1"/>
        <charset val="204"/>
      </rPr>
      <t xml:space="preserve"> −</t>
    </r>
    <r>
      <rPr>
        <b/>
        <sz val="16"/>
        <rFont val="Times New Roman"/>
        <family val="1"/>
        <charset val="204"/>
      </rPr>
      <t xml:space="preserve"> кирпич 
и шлакоблок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</si>
</sst>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Times-New-Roman"/>
      <charset val="204"/>
    </font>
    <font>
      <sz val="20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8"/>
      <color rgb="FFC00000"/>
      <name val="Calibri"/>
      <family val="2"/>
      <charset val="204"/>
    </font>
    <font>
      <sz val="22"/>
      <color rgb="FFFF0000"/>
      <name val="Calibri"/>
      <family val="2"/>
      <charset val="204"/>
    </font>
    <font>
      <sz val="11"/>
      <name val="Calibri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0000"/>
      <name val="Times-New-Roman"/>
      <charset val="204"/>
    </font>
    <font>
      <sz val="16"/>
      <color rgb="FF000000"/>
      <name val="Calibri"/>
      <family val="2"/>
      <charset val="204"/>
    </font>
    <font>
      <sz val="18"/>
      <name val="Calibri"/>
      <family val="2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b/>
      <u/>
      <sz val="16"/>
      <color rgb="FF000000"/>
      <name val="Times New Roman"/>
      <family val="1"/>
      <charset val="204"/>
    </font>
    <font>
      <b/>
      <sz val="14"/>
      <name val="Times-New-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0" fillId="2" borderId="0" xfId="0" applyFill="1"/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16" fontId="10" fillId="0" borderId="1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16" fontId="9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14" fontId="10" fillId="2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2" borderId="0" xfId="0" applyFont="1" applyFill="1"/>
    <xf numFmtId="0" fontId="4" fillId="2" borderId="0" xfId="0" applyFont="1" applyFill="1" applyAlignment="1">
      <alignment vertical="center"/>
    </xf>
    <xf numFmtId="17" fontId="10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/>
    <xf numFmtId="16" fontId="10" fillId="2" borderId="1" xfId="0" applyNumberFormat="1" applyFont="1" applyFill="1" applyBorder="1" applyAlignment="1">
      <alignment horizontal="center" vertical="center"/>
    </xf>
    <xf numFmtId="16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14" fillId="2" borderId="0" xfId="0" applyFont="1" applyFill="1"/>
    <xf numFmtId="0" fontId="16" fillId="2" borderId="0" xfId="0" applyFont="1" applyFill="1"/>
    <xf numFmtId="0" fontId="1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3" fillId="2" borderId="0" xfId="0" applyFont="1" applyFill="1"/>
    <xf numFmtId="3" fontId="11" fillId="2" borderId="3" xfId="0" applyNumberFormat="1" applyFont="1" applyFill="1" applyBorder="1" applyAlignment="1" applyProtection="1">
      <alignment horizontal="center" vertical="center" wrapText="1"/>
      <protection hidden="1"/>
    </xf>
    <xf numFmtId="3" fontId="11" fillId="2" borderId="3" xfId="0" applyNumberFormat="1" applyFont="1" applyFill="1" applyBorder="1" applyAlignment="1" applyProtection="1">
      <alignment horizontal="center" vertical="center"/>
      <protection hidden="1"/>
    </xf>
    <xf numFmtId="3" fontId="11" fillId="0" borderId="3" xfId="0" applyNumberFormat="1" applyFont="1" applyBorder="1" applyAlignment="1" applyProtection="1">
      <alignment horizontal="center" vertical="center" wrapText="1"/>
      <protection hidden="1"/>
    </xf>
    <xf numFmtId="3" fontId="11" fillId="0" borderId="3" xfId="0" applyNumberFormat="1" applyFont="1" applyBorder="1" applyAlignment="1" applyProtection="1">
      <alignment horizontal="center" vertical="center"/>
      <protection hidden="1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8" fillId="0" borderId="0" xfId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/>
    </xf>
    <xf numFmtId="4" fontId="15" fillId="0" borderId="5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/>
    </xf>
    <xf numFmtId="4" fontId="18" fillId="0" borderId="0" xfId="1" applyNumberFormat="1" applyFont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7" fontId="9" fillId="2" borderId="3" xfId="0" applyNumberFormat="1" applyFont="1" applyFill="1" applyBorder="1" applyAlignment="1">
      <alignment horizontal="center" vertical="center"/>
    </xf>
    <xf numFmtId="17" fontId="9" fillId="2" borderId="4" xfId="0" applyNumberFormat="1" applyFont="1" applyFill="1" applyBorder="1" applyAlignment="1">
      <alignment horizontal="center" vertical="center"/>
    </xf>
    <xf numFmtId="17" fontId="9" fillId="2" borderId="5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" fontId="15" fillId="0" borderId="6" xfId="0" applyNumberFormat="1" applyFont="1" applyBorder="1" applyAlignment="1">
      <alignment horizontal="center" vertical="center" wrapText="1"/>
    </xf>
    <xf numFmtId="4" fontId="15" fillId="0" borderId="7" xfId="0" applyNumberFormat="1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3" fontId="15" fillId="2" borderId="3" xfId="0" applyNumberFormat="1" applyFont="1" applyFill="1" applyBorder="1" applyAlignment="1">
      <alignment horizontal="center" vertical="center" wrapText="1"/>
    </xf>
    <xf numFmtId="3" fontId="15" fillId="2" borderId="5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 wrapText="1"/>
    </xf>
    <xf numFmtId="3" fontId="11" fillId="2" borderId="5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4" fontId="15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9"/>
  <sheetViews>
    <sheetView tabSelected="1" view="pageBreakPreview" topLeftCell="A22" zoomScale="80" zoomScaleNormal="80" zoomScaleSheetLayoutView="80" zoomScalePageLayoutView="70" workbookViewId="0">
      <selection activeCell="I27" sqref="I27"/>
    </sheetView>
  </sheetViews>
  <sheetFormatPr defaultColWidth="14.5703125" defaultRowHeight="15"/>
  <cols>
    <col min="1" max="1" width="12.140625" style="1" customWidth="1"/>
    <col min="2" max="2" width="77.7109375" style="4" customWidth="1"/>
    <col min="3" max="3" width="36.85546875" style="1" customWidth="1"/>
    <col min="4" max="4" width="20.7109375" style="62" customWidth="1"/>
    <col min="5" max="5" width="24.85546875" style="68" customWidth="1"/>
    <col min="6" max="6" width="28.5703125" style="68" customWidth="1"/>
  </cols>
  <sheetData>
    <row r="1" spans="1:7" ht="43.5" customHeight="1">
      <c r="A1" s="103" t="s">
        <v>301</v>
      </c>
      <c r="B1" s="103"/>
      <c r="C1" s="103"/>
      <c r="D1" s="103"/>
      <c r="E1" s="103"/>
      <c r="F1" s="103"/>
    </row>
    <row r="2" spans="1:7" ht="57" customHeight="1">
      <c r="A2" s="102" t="s">
        <v>304</v>
      </c>
      <c r="B2" s="102"/>
      <c r="C2" s="102"/>
      <c r="D2" s="102"/>
      <c r="E2" s="102"/>
      <c r="F2" s="102"/>
    </row>
    <row r="3" spans="1:7">
      <c r="A3" s="52"/>
      <c r="B3" s="52"/>
      <c r="C3" s="52"/>
    </row>
    <row r="4" spans="1:7">
      <c r="A4" s="5"/>
      <c r="B4" s="6"/>
      <c r="C4" s="5"/>
      <c r="D4" s="63"/>
    </row>
    <row r="5" spans="1:7" s="3" customFormat="1" ht="101.25">
      <c r="A5" s="107" t="s">
        <v>194</v>
      </c>
      <c r="B5" s="107" t="s">
        <v>0</v>
      </c>
      <c r="C5" s="107" t="s">
        <v>1</v>
      </c>
      <c r="D5" s="64" t="s">
        <v>314</v>
      </c>
      <c r="E5" s="108" t="s">
        <v>302</v>
      </c>
      <c r="F5" s="108" t="s">
        <v>303</v>
      </c>
    </row>
    <row r="6" spans="1:7" s="3" customFormat="1" ht="40.5">
      <c r="A6" s="107"/>
      <c r="B6" s="107"/>
      <c r="C6" s="107"/>
      <c r="D6" s="64" t="s">
        <v>150</v>
      </c>
      <c r="E6" s="109"/>
      <c r="F6" s="109"/>
    </row>
    <row r="7" spans="1:7" s="3" customFormat="1" ht="20.25">
      <c r="A7" s="12" t="s">
        <v>35</v>
      </c>
      <c r="B7" s="88" t="s">
        <v>149</v>
      </c>
      <c r="C7" s="89"/>
      <c r="D7" s="89"/>
      <c r="E7" s="89"/>
      <c r="F7" s="90"/>
    </row>
    <row r="8" spans="1:7" s="3" customFormat="1" ht="40.5">
      <c r="A8" s="13" t="s">
        <v>36</v>
      </c>
      <c r="B8" s="14" t="s">
        <v>2</v>
      </c>
      <c r="C8" s="17" t="s">
        <v>261</v>
      </c>
      <c r="D8" s="97" t="s">
        <v>30</v>
      </c>
      <c r="E8" s="98"/>
      <c r="F8" s="99"/>
    </row>
    <row r="9" spans="1:7" s="3" customFormat="1" ht="40.5">
      <c r="A9" s="32" t="s">
        <v>37</v>
      </c>
      <c r="B9" s="21" t="s">
        <v>3</v>
      </c>
      <c r="C9" s="27" t="s">
        <v>261</v>
      </c>
      <c r="D9" s="58">
        <v>12930</v>
      </c>
      <c r="E9" s="69"/>
      <c r="F9" s="69">
        <f>E9*D9</f>
        <v>0</v>
      </c>
    </row>
    <row r="10" spans="1:7" s="40" customFormat="1" ht="40.5">
      <c r="A10" s="32" t="s">
        <v>38</v>
      </c>
      <c r="B10" s="21" t="s">
        <v>4</v>
      </c>
      <c r="C10" s="27" t="s">
        <v>261</v>
      </c>
      <c r="D10" s="58">
        <v>3814</v>
      </c>
      <c r="E10" s="69"/>
      <c r="F10" s="69">
        <f t="shared" ref="F10:F12" si="0">E10*D10</f>
        <v>0</v>
      </c>
    </row>
    <row r="11" spans="1:7" s="3" customFormat="1" ht="40.5">
      <c r="A11" s="32" t="s">
        <v>39</v>
      </c>
      <c r="B11" s="21" t="s">
        <v>289</v>
      </c>
      <c r="C11" s="27" t="s">
        <v>261</v>
      </c>
      <c r="D11" s="58">
        <v>594</v>
      </c>
      <c r="E11" s="69"/>
      <c r="F11" s="69">
        <f t="shared" si="0"/>
        <v>0</v>
      </c>
    </row>
    <row r="12" spans="1:7" s="3" customFormat="1" ht="40.5">
      <c r="A12" s="32" t="s">
        <v>40</v>
      </c>
      <c r="B12" s="21" t="s">
        <v>125</v>
      </c>
      <c r="C12" s="27" t="s">
        <v>261</v>
      </c>
      <c r="D12" s="58">
        <v>8038</v>
      </c>
      <c r="E12" s="69"/>
      <c r="F12" s="69">
        <f t="shared" si="0"/>
        <v>0</v>
      </c>
      <c r="G12" s="38"/>
    </row>
    <row r="13" spans="1:7" s="3" customFormat="1" ht="40.5">
      <c r="A13" s="39" t="s">
        <v>41</v>
      </c>
      <c r="B13" s="22" t="s">
        <v>245</v>
      </c>
      <c r="C13" s="28" t="s">
        <v>261</v>
      </c>
      <c r="D13" s="97" t="s">
        <v>30</v>
      </c>
      <c r="E13" s="98"/>
      <c r="F13" s="99"/>
      <c r="G13" s="38"/>
    </row>
    <row r="14" spans="1:7" s="3" customFormat="1" ht="40.5">
      <c r="A14" s="32" t="s">
        <v>91</v>
      </c>
      <c r="B14" s="21" t="s">
        <v>132</v>
      </c>
      <c r="C14" s="27" t="s">
        <v>143</v>
      </c>
      <c r="D14" s="58">
        <v>1732</v>
      </c>
      <c r="E14" s="69"/>
      <c r="F14" s="69">
        <f>E14*D14</f>
        <v>0</v>
      </c>
    </row>
    <row r="15" spans="1:7" s="40" customFormat="1" ht="20.25">
      <c r="A15" s="32" t="s">
        <v>92</v>
      </c>
      <c r="B15" s="21" t="s">
        <v>109</v>
      </c>
      <c r="C15" s="27" t="s">
        <v>262</v>
      </c>
      <c r="D15" s="58">
        <v>12199</v>
      </c>
      <c r="E15" s="69"/>
      <c r="F15" s="69">
        <f t="shared" ref="F15:F33" si="1">E15*D15</f>
        <v>0</v>
      </c>
    </row>
    <row r="16" spans="1:7" s="40" customFormat="1" ht="60.75">
      <c r="A16" s="32" t="s">
        <v>93</v>
      </c>
      <c r="B16" s="21" t="s">
        <v>197</v>
      </c>
      <c r="C16" s="27" t="s">
        <v>105</v>
      </c>
      <c r="D16" s="58">
        <v>31120</v>
      </c>
      <c r="E16" s="69"/>
      <c r="F16" s="69">
        <f t="shared" si="1"/>
        <v>0</v>
      </c>
    </row>
    <row r="17" spans="1:7" s="40" customFormat="1" ht="40.5">
      <c r="A17" s="32" t="s">
        <v>94</v>
      </c>
      <c r="B17" s="21" t="s">
        <v>195</v>
      </c>
      <c r="C17" s="27" t="s">
        <v>105</v>
      </c>
      <c r="D17" s="58">
        <v>30007</v>
      </c>
      <c r="E17" s="69"/>
      <c r="F17" s="69">
        <f t="shared" si="1"/>
        <v>0</v>
      </c>
    </row>
    <row r="18" spans="1:7" s="40" customFormat="1" ht="40.5">
      <c r="A18" s="32" t="s">
        <v>95</v>
      </c>
      <c r="B18" s="21" t="s">
        <v>134</v>
      </c>
      <c r="C18" s="27" t="s">
        <v>263</v>
      </c>
      <c r="D18" s="58">
        <v>21927</v>
      </c>
      <c r="E18" s="69"/>
      <c r="F18" s="69">
        <f t="shared" si="1"/>
        <v>0</v>
      </c>
    </row>
    <row r="19" spans="1:7" s="40" customFormat="1" ht="40.5">
      <c r="A19" s="32" t="s">
        <v>87</v>
      </c>
      <c r="B19" s="22" t="s">
        <v>184</v>
      </c>
      <c r="C19" s="28" t="s">
        <v>264</v>
      </c>
      <c r="D19" s="58">
        <v>4091</v>
      </c>
      <c r="E19" s="69"/>
      <c r="F19" s="69">
        <f t="shared" si="1"/>
        <v>0</v>
      </c>
    </row>
    <row r="20" spans="1:7" s="40" customFormat="1" ht="40.5">
      <c r="A20" s="32" t="s">
        <v>96</v>
      </c>
      <c r="B20" s="22" t="s">
        <v>196</v>
      </c>
      <c r="C20" s="28" t="s">
        <v>264</v>
      </c>
      <c r="D20" s="58">
        <v>3112</v>
      </c>
      <c r="E20" s="69"/>
      <c r="F20" s="69">
        <f t="shared" si="1"/>
        <v>0</v>
      </c>
    </row>
    <row r="21" spans="1:7" s="3" customFormat="1" ht="26.25">
      <c r="A21" s="32" t="s">
        <v>97</v>
      </c>
      <c r="B21" s="22" t="s">
        <v>138</v>
      </c>
      <c r="C21" s="28" t="s">
        <v>171</v>
      </c>
      <c r="D21" s="58">
        <v>1485</v>
      </c>
      <c r="E21" s="69"/>
      <c r="F21" s="69">
        <f t="shared" si="1"/>
        <v>0</v>
      </c>
      <c r="G21" s="41"/>
    </row>
    <row r="22" spans="1:7" s="3" customFormat="1" ht="26.25">
      <c r="A22" s="32" t="s">
        <v>121</v>
      </c>
      <c r="B22" s="22" t="s">
        <v>299</v>
      </c>
      <c r="C22" s="28" t="s">
        <v>265</v>
      </c>
      <c r="D22" s="58">
        <v>3087</v>
      </c>
      <c r="E22" s="69"/>
      <c r="F22" s="69">
        <f t="shared" si="1"/>
        <v>0</v>
      </c>
      <c r="G22" s="41"/>
    </row>
    <row r="23" spans="1:7" s="3" customFormat="1" ht="40.5">
      <c r="A23" s="32" t="s">
        <v>122</v>
      </c>
      <c r="B23" s="22" t="s">
        <v>293</v>
      </c>
      <c r="C23" s="28" t="s">
        <v>266</v>
      </c>
      <c r="D23" s="58">
        <v>22232</v>
      </c>
      <c r="E23" s="69"/>
      <c r="F23" s="69">
        <f t="shared" si="1"/>
        <v>0</v>
      </c>
      <c r="G23" s="41"/>
    </row>
    <row r="24" spans="1:7" s="3" customFormat="1" ht="40.5">
      <c r="A24" s="32" t="s">
        <v>123</v>
      </c>
      <c r="B24" s="22" t="s">
        <v>183</v>
      </c>
      <c r="C24" s="28" t="s">
        <v>266</v>
      </c>
      <c r="D24" s="58">
        <v>6959</v>
      </c>
      <c r="E24" s="69"/>
      <c r="F24" s="69">
        <f t="shared" si="1"/>
        <v>0</v>
      </c>
      <c r="G24" s="38"/>
    </row>
    <row r="25" spans="1:7" s="3" customFormat="1" ht="81">
      <c r="A25" s="32" t="s">
        <v>128</v>
      </c>
      <c r="B25" s="21" t="s">
        <v>281</v>
      </c>
      <c r="C25" s="27" t="s">
        <v>106</v>
      </c>
      <c r="D25" s="58">
        <v>105591</v>
      </c>
      <c r="E25" s="69"/>
      <c r="F25" s="69">
        <f t="shared" si="1"/>
        <v>0</v>
      </c>
    </row>
    <row r="26" spans="1:7" s="3" customFormat="1" ht="20.25">
      <c r="A26" s="32" t="s">
        <v>133</v>
      </c>
      <c r="B26" s="21" t="s">
        <v>177</v>
      </c>
      <c r="C26" s="27" t="s">
        <v>106</v>
      </c>
      <c r="D26" s="58">
        <v>29336</v>
      </c>
      <c r="E26" s="69"/>
      <c r="F26" s="69">
        <f t="shared" si="1"/>
        <v>0</v>
      </c>
      <c r="G26" s="38"/>
    </row>
    <row r="27" spans="1:7" s="3" customFormat="1" ht="60.75">
      <c r="A27" s="32" t="s">
        <v>135</v>
      </c>
      <c r="B27" s="22" t="s">
        <v>187</v>
      </c>
      <c r="C27" s="27" t="s">
        <v>107</v>
      </c>
      <c r="D27" s="58">
        <v>441709</v>
      </c>
      <c r="E27" s="69"/>
      <c r="F27" s="69">
        <f t="shared" si="1"/>
        <v>0</v>
      </c>
      <c r="G27" s="38"/>
    </row>
    <row r="28" spans="1:7" s="3" customFormat="1" ht="20.25">
      <c r="A28" s="32" t="s">
        <v>136</v>
      </c>
      <c r="B28" s="21" t="s">
        <v>108</v>
      </c>
      <c r="C28" s="27" t="s">
        <v>107</v>
      </c>
      <c r="D28" s="58">
        <v>61001</v>
      </c>
      <c r="E28" s="69"/>
      <c r="F28" s="69">
        <f t="shared" si="1"/>
        <v>0</v>
      </c>
      <c r="G28" s="38"/>
    </row>
    <row r="29" spans="1:7" s="40" customFormat="1" ht="40.5">
      <c r="A29" s="32" t="s">
        <v>137</v>
      </c>
      <c r="B29" s="21" t="s">
        <v>5</v>
      </c>
      <c r="C29" s="27" t="s">
        <v>261</v>
      </c>
      <c r="D29" s="115" t="s">
        <v>6</v>
      </c>
      <c r="E29" s="116"/>
      <c r="F29" s="117"/>
      <c r="G29" s="48"/>
    </row>
    <row r="30" spans="1:7" s="3" customFormat="1" ht="40.5">
      <c r="A30" s="32" t="s">
        <v>154</v>
      </c>
      <c r="B30" s="21" t="s">
        <v>126</v>
      </c>
      <c r="C30" s="27" t="s">
        <v>261</v>
      </c>
      <c r="D30" s="58">
        <v>500</v>
      </c>
      <c r="E30" s="69"/>
      <c r="F30" s="69">
        <f t="shared" si="1"/>
        <v>0</v>
      </c>
      <c r="G30" s="43"/>
    </row>
    <row r="31" spans="1:7" s="3" customFormat="1" ht="40.5">
      <c r="A31" s="32" t="s">
        <v>155</v>
      </c>
      <c r="B31" s="21" t="s">
        <v>124</v>
      </c>
      <c r="C31" s="27" t="s">
        <v>261</v>
      </c>
      <c r="D31" s="58">
        <v>1082</v>
      </c>
      <c r="E31" s="69"/>
      <c r="F31" s="69">
        <f t="shared" si="1"/>
        <v>0</v>
      </c>
    </row>
    <row r="32" spans="1:7" s="3" customFormat="1" ht="20.25">
      <c r="A32" s="32" t="s">
        <v>156</v>
      </c>
      <c r="B32" s="21" t="s">
        <v>297</v>
      </c>
      <c r="C32" s="28" t="s">
        <v>298</v>
      </c>
      <c r="D32" s="58">
        <v>795</v>
      </c>
      <c r="E32" s="69"/>
      <c r="F32" s="69">
        <f t="shared" si="1"/>
        <v>0</v>
      </c>
    </row>
    <row r="33" spans="1:7" s="3" customFormat="1" ht="40.5">
      <c r="A33" s="32" t="s">
        <v>157</v>
      </c>
      <c r="B33" s="22" t="s">
        <v>90</v>
      </c>
      <c r="C33" s="28" t="s">
        <v>267</v>
      </c>
      <c r="D33" s="58">
        <v>104</v>
      </c>
      <c r="E33" s="69"/>
      <c r="F33" s="69">
        <f t="shared" si="1"/>
        <v>0</v>
      </c>
    </row>
    <row r="34" spans="1:7" s="3" customFormat="1" ht="20.25">
      <c r="A34" s="104" t="s">
        <v>151</v>
      </c>
      <c r="B34" s="105"/>
      <c r="C34" s="105"/>
      <c r="D34" s="105"/>
      <c r="E34" s="105"/>
      <c r="F34" s="106"/>
    </row>
    <row r="35" spans="1:7" s="3" customFormat="1" ht="81">
      <c r="A35" s="32" t="s">
        <v>158</v>
      </c>
      <c r="B35" s="21" t="s">
        <v>198</v>
      </c>
      <c r="C35" s="27" t="s">
        <v>268</v>
      </c>
      <c r="D35" s="59">
        <v>4138</v>
      </c>
      <c r="E35" s="70"/>
      <c r="F35" s="70">
        <f>E35*D35</f>
        <v>0</v>
      </c>
    </row>
    <row r="36" spans="1:7" s="40" customFormat="1" ht="40.5">
      <c r="A36" s="32" t="s">
        <v>159</v>
      </c>
      <c r="B36" s="21" t="s">
        <v>178</v>
      </c>
      <c r="C36" s="27" t="s">
        <v>247</v>
      </c>
      <c r="D36" s="59">
        <v>3791</v>
      </c>
      <c r="E36" s="70"/>
      <c r="F36" s="70">
        <f t="shared" ref="F36:F39" si="2">E36*D36</f>
        <v>0</v>
      </c>
    </row>
    <row r="37" spans="1:7" s="3" customFormat="1" ht="40.5">
      <c r="A37" s="32" t="s">
        <v>160</v>
      </c>
      <c r="B37" s="21" t="s">
        <v>253</v>
      </c>
      <c r="C37" s="27" t="s">
        <v>247</v>
      </c>
      <c r="D37" s="59">
        <v>5927</v>
      </c>
      <c r="E37" s="70"/>
      <c r="F37" s="70">
        <f t="shared" si="2"/>
        <v>0</v>
      </c>
      <c r="G37" s="43"/>
    </row>
    <row r="38" spans="1:7" s="3" customFormat="1" ht="40.5">
      <c r="A38" s="32" t="s">
        <v>185</v>
      </c>
      <c r="B38" s="21" t="s">
        <v>181</v>
      </c>
      <c r="C38" s="27" t="s">
        <v>247</v>
      </c>
      <c r="D38" s="59">
        <v>2609</v>
      </c>
      <c r="E38" s="70"/>
      <c r="F38" s="70">
        <f t="shared" si="2"/>
        <v>0</v>
      </c>
    </row>
    <row r="39" spans="1:7" s="3" customFormat="1" ht="60.75">
      <c r="A39" s="44" t="s">
        <v>186</v>
      </c>
      <c r="B39" s="21" t="s">
        <v>254</v>
      </c>
      <c r="C39" s="27" t="s">
        <v>269</v>
      </c>
      <c r="D39" s="59">
        <v>4819</v>
      </c>
      <c r="E39" s="70"/>
      <c r="F39" s="70">
        <f t="shared" si="2"/>
        <v>0</v>
      </c>
    </row>
    <row r="40" spans="1:7" s="3" customFormat="1" ht="60.75">
      <c r="A40" s="45" t="s">
        <v>250</v>
      </c>
      <c r="B40" s="22" t="s">
        <v>282</v>
      </c>
      <c r="C40" s="28" t="s">
        <v>269</v>
      </c>
      <c r="D40" s="59">
        <v>2935</v>
      </c>
      <c r="E40" s="70"/>
      <c r="F40" s="70">
        <f>E40*D40</f>
        <v>0</v>
      </c>
    </row>
    <row r="41" spans="1:7" s="3" customFormat="1" ht="20.25">
      <c r="A41" s="42"/>
      <c r="B41" s="104" t="s">
        <v>152</v>
      </c>
      <c r="C41" s="105"/>
      <c r="D41" s="105"/>
      <c r="E41" s="105"/>
      <c r="F41" s="106"/>
    </row>
    <row r="42" spans="1:7" s="3" customFormat="1" ht="60.75">
      <c r="A42" s="32" t="s">
        <v>287</v>
      </c>
      <c r="B42" s="22" t="s">
        <v>163</v>
      </c>
      <c r="C42" s="27" t="s">
        <v>270</v>
      </c>
      <c r="D42" s="59">
        <v>2681</v>
      </c>
      <c r="E42" s="70"/>
      <c r="F42" s="70">
        <f>E42*D42</f>
        <v>0</v>
      </c>
    </row>
    <row r="43" spans="1:7" s="3" customFormat="1" ht="21" customHeight="1">
      <c r="A43" s="32"/>
      <c r="B43" s="55"/>
      <c r="C43" s="56"/>
      <c r="D43" s="113" t="s">
        <v>305</v>
      </c>
      <c r="E43" s="114"/>
      <c r="F43" s="70">
        <f>SUM(F9:F12,F14:F28,F30:F33,F35:F40,F42)</f>
        <v>0</v>
      </c>
    </row>
    <row r="44" spans="1:7" s="3" customFormat="1" ht="20.25">
      <c r="A44" s="31" t="s">
        <v>78</v>
      </c>
      <c r="B44" s="110" t="s">
        <v>153</v>
      </c>
      <c r="C44" s="111"/>
      <c r="D44" s="111"/>
      <c r="E44" s="111"/>
      <c r="F44" s="112"/>
    </row>
    <row r="45" spans="1:7" s="40" customFormat="1" ht="20.25">
      <c r="A45" s="31" t="s">
        <v>42</v>
      </c>
      <c r="B45" s="110" t="s">
        <v>189</v>
      </c>
      <c r="C45" s="111"/>
      <c r="D45" s="111"/>
      <c r="E45" s="111"/>
      <c r="F45" s="112"/>
    </row>
    <row r="46" spans="1:7" s="40" customFormat="1" ht="102">
      <c r="A46" s="32" t="s">
        <v>144</v>
      </c>
      <c r="B46" s="21" t="s">
        <v>199</v>
      </c>
      <c r="C46" s="27" t="s">
        <v>271</v>
      </c>
      <c r="D46" s="59">
        <v>6339</v>
      </c>
      <c r="E46" s="70"/>
      <c r="F46" s="70">
        <f>E46*D46</f>
        <v>0</v>
      </c>
    </row>
    <row r="47" spans="1:7" s="40" customFormat="1" ht="102">
      <c r="A47" s="32" t="s">
        <v>145</v>
      </c>
      <c r="B47" s="21" t="s">
        <v>200</v>
      </c>
      <c r="C47" s="27" t="s">
        <v>271</v>
      </c>
      <c r="D47" s="59">
        <v>5136</v>
      </c>
      <c r="E47" s="70"/>
      <c r="F47" s="70">
        <f t="shared" ref="F47:F52" si="3">E47*D47</f>
        <v>0</v>
      </c>
    </row>
    <row r="48" spans="1:7" s="40" customFormat="1" ht="81">
      <c r="A48" s="32" t="s">
        <v>146</v>
      </c>
      <c r="B48" s="21" t="s">
        <v>294</v>
      </c>
      <c r="C48" s="27" t="s">
        <v>247</v>
      </c>
      <c r="D48" s="59">
        <v>5973</v>
      </c>
      <c r="E48" s="70"/>
      <c r="F48" s="70">
        <f t="shared" si="3"/>
        <v>0</v>
      </c>
    </row>
    <row r="49" spans="1:6" s="49" customFormat="1" ht="81">
      <c r="A49" s="39" t="s">
        <v>193</v>
      </c>
      <c r="B49" s="22" t="s">
        <v>251</v>
      </c>
      <c r="C49" s="28" t="s">
        <v>247</v>
      </c>
      <c r="D49" s="59">
        <v>8032</v>
      </c>
      <c r="E49" s="70"/>
      <c r="F49" s="70">
        <f>E49*D49</f>
        <v>0</v>
      </c>
    </row>
    <row r="50" spans="1:6" s="40" customFormat="1" ht="81">
      <c r="A50" s="39" t="s">
        <v>248</v>
      </c>
      <c r="B50" s="22" t="s">
        <v>252</v>
      </c>
      <c r="C50" s="28" t="s">
        <v>247</v>
      </c>
      <c r="D50" s="59">
        <v>8368</v>
      </c>
      <c r="E50" s="70"/>
      <c r="F50" s="70">
        <f t="shared" si="3"/>
        <v>0</v>
      </c>
    </row>
    <row r="51" spans="1:6" s="40" customFormat="1" ht="60.75">
      <c r="A51" s="39" t="s">
        <v>295</v>
      </c>
      <c r="B51" s="22" t="s">
        <v>255</v>
      </c>
      <c r="C51" s="28" t="s">
        <v>249</v>
      </c>
      <c r="D51" s="59">
        <v>9584</v>
      </c>
      <c r="E51" s="70"/>
      <c r="F51" s="70">
        <f t="shared" si="3"/>
        <v>0</v>
      </c>
    </row>
    <row r="52" spans="1:6" s="3" customFormat="1" ht="81">
      <c r="A52" s="39" t="s">
        <v>296</v>
      </c>
      <c r="B52" s="22" t="s">
        <v>201</v>
      </c>
      <c r="C52" s="28" t="s">
        <v>269</v>
      </c>
      <c r="D52" s="59">
        <v>4925</v>
      </c>
      <c r="E52" s="70"/>
      <c r="F52" s="70">
        <f t="shared" si="3"/>
        <v>0</v>
      </c>
    </row>
    <row r="53" spans="1:6" ht="20.25">
      <c r="A53" s="50" t="s">
        <v>43</v>
      </c>
      <c r="B53" s="78" t="s">
        <v>190</v>
      </c>
      <c r="C53" s="79"/>
      <c r="D53" s="79"/>
      <c r="E53" s="79"/>
      <c r="F53" s="80"/>
    </row>
    <row r="54" spans="1:6" ht="60.75">
      <c r="A54" s="39" t="s">
        <v>147</v>
      </c>
      <c r="B54" s="22" t="s">
        <v>283</v>
      </c>
      <c r="C54" s="28" t="s">
        <v>273</v>
      </c>
      <c r="D54" s="59">
        <v>4370</v>
      </c>
      <c r="E54" s="70"/>
      <c r="F54" s="70">
        <f>E54*D54</f>
        <v>0</v>
      </c>
    </row>
    <row r="55" spans="1:6" ht="60.75">
      <c r="A55" s="39" t="s">
        <v>148</v>
      </c>
      <c r="B55" s="22" t="s">
        <v>202</v>
      </c>
      <c r="C55" s="28" t="s">
        <v>270</v>
      </c>
      <c r="D55" s="59">
        <v>4766</v>
      </c>
      <c r="E55" s="70"/>
      <c r="F55" s="70">
        <f t="shared" ref="F55:F56" si="4">E55*D55</f>
        <v>0</v>
      </c>
    </row>
    <row r="56" spans="1:6" ht="60.75">
      <c r="A56" s="32" t="s">
        <v>164</v>
      </c>
      <c r="B56" s="21" t="s">
        <v>203</v>
      </c>
      <c r="C56" s="27" t="s">
        <v>270</v>
      </c>
      <c r="D56" s="59">
        <v>4554</v>
      </c>
      <c r="E56" s="70"/>
      <c r="F56" s="70">
        <f t="shared" si="4"/>
        <v>0</v>
      </c>
    </row>
    <row r="57" spans="1:6" s="57" customFormat="1" ht="21">
      <c r="A57" s="32"/>
      <c r="B57" s="22"/>
      <c r="C57" s="32"/>
      <c r="D57" s="77" t="s">
        <v>305</v>
      </c>
      <c r="E57" s="77"/>
      <c r="F57" s="70">
        <f>SUM(F46:F52,F54:F56)</f>
        <v>0</v>
      </c>
    </row>
    <row r="58" spans="1:6" ht="20.25">
      <c r="A58" s="12" t="s">
        <v>77</v>
      </c>
      <c r="B58" s="88" t="s">
        <v>8</v>
      </c>
      <c r="C58" s="89"/>
      <c r="D58" s="89"/>
      <c r="E58" s="89"/>
      <c r="F58" s="90"/>
    </row>
    <row r="59" spans="1:6" ht="20.25">
      <c r="A59" s="12" t="s">
        <v>44</v>
      </c>
      <c r="B59" s="88" t="s">
        <v>9</v>
      </c>
      <c r="C59" s="89"/>
      <c r="D59" s="89"/>
      <c r="E59" s="89"/>
      <c r="F59" s="90"/>
    </row>
    <row r="60" spans="1:6" ht="20.25">
      <c r="A60" s="15" t="s">
        <v>104</v>
      </c>
      <c r="B60" s="16" t="s">
        <v>102</v>
      </c>
      <c r="C60" s="17" t="s">
        <v>172</v>
      </c>
      <c r="D60" s="60">
        <v>5415</v>
      </c>
      <c r="E60" s="71"/>
      <c r="F60" s="71">
        <f>E60*D60</f>
        <v>0</v>
      </c>
    </row>
    <row r="61" spans="1:6" ht="20.25">
      <c r="A61" s="24" t="s">
        <v>46</v>
      </c>
      <c r="B61" s="16" t="s">
        <v>284</v>
      </c>
      <c r="C61" s="17" t="s">
        <v>172</v>
      </c>
      <c r="D61" s="60">
        <v>3569</v>
      </c>
      <c r="E61" s="71"/>
      <c r="F61" s="71">
        <f t="shared" ref="F61:F63" si="5">E61*D61</f>
        <v>0</v>
      </c>
    </row>
    <row r="62" spans="1:6" ht="20.25">
      <c r="A62" s="15" t="s">
        <v>98</v>
      </c>
      <c r="B62" s="16" t="s">
        <v>88</v>
      </c>
      <c r="C62" s="15" t="s">
        <v>110</v>
      </c>
      <c r="D62" s="60">
        <v>10990</v>
      </c>
      <c r="E62" s="71"/>
      <c r="F62" s="71">
        <f t="shared" si="5"/>
        <v>0</v>
      </c>
    </row>
    <row r="63" spans="1:6" ht="81">
      <c r="A63" s="15" t="s">
        <v>45</v>
      </c>
      <c r="B63" s="16" t="s">
        <v>162</v>
      </c>
      <c r="C63" s="17" t="s">
        <v>272</v>
      </c>
      <c r="D63" s="60">
        <v>1936</v>
      </c>
      <c r="E63" s="71"/>
      <c r="F63" s="71">
        <f t="shared" si="5"/>
        <v>0</v>
      </c>
    </row>
    <row r="64" spans="1:6" s="57" customFormat="1" ht="21">
      <c r="A64" s="32"/>
      <c r="B64" s="22"/>
      <c r="C64" s="32"/>
      <c r="D64" s="77" t="s">
        <v>305</v>
      </c>
      <c r="E64" s="77"/>
      <c r="F64" s="71">
        <f>SUM(F60:F63)</f>
        <v>0</v>
      </c>
    </row>
    <row r="65" spans="1:6" ht="20.25">
      <c r="A65" s="12" t="s">
        <v>47</v>
      </c>
      <c r="B65" s="88" t="s">
        <v>10</v>
      </c>
      <c r="C65" s="89"/>
      <c r="D65" s="89"/>
      <c r="E65" s="89"/>
      <c r="F65" s="90"/>
    </row>
    <row r="66" spans="1:6" ht="20.25">
      <c r="A66" s="15" t="s">
        <v>99</v>
      </c>
      <c r="B66" s="16" t="s">
        <v>82</v>
      </c>
      <c r="C66" s="17" t="s">
        <v>172</v>
      </c>
      <c r="D66" s="60">
        <v>2895</v>
      </c>
      <c r="E66" s="71"/>
      <c r="F66" s="71">
        <f>E66*D66</f>
        <v>0</v>
      </c>
    </row>
    <row r="67" spans="1:6" ht="20.25">
      <c r="A67" s="15" t="s">
        <v>48</v>
      </c>
      <c r="B67" s="16" t="s">
        <v>83</v>
      </c>
      <c r="C67" s="17" t="s">
        <v>172</v>
      </c>
      <c r="D67" s="60">
        <v>12097</v>
      </c>
      <c r="E67" s="71"/>
      <c r="F67" s="71">
        <f t="shared" ref="F67:F69" si="6">E67*D67</f>
        <v>0</v>
      </c>
    </row>
    <row r="68" spans="1:6" ht="20.25">
      <c r="A68" s="15" t="s">
        <v>49</v>
      </c>
      <c r="B68" s="16" t="s">
        <v>103</v>
      </c>
      <c r="C68" s="17" t="s">
        <v>111</v>
      </c>
      <c r="D68" s="60">
        <v>106317</v>
      </c>
      <c r="E68" s="71"/>
      <c r="F68" s="71">
        <f t="shared" si="6"/>
        <v>0</v>
      </c>
    </row>
    <row r="69" spans="1:6" ht="40.5">
      <c r="A69" s="25" t="s">
        <v>81</v>
      </c>
      <c r="B69" s="16" t="s">
        <v>188</v>
      </c>
      <c r="C69" s="17" t="s">
        <v>172</v>
      </c>
      <c r="D69" s="60">
        <v>3652</v>
      </c>
      <c r="E69" s="71"/>
      <c r="F69" s="71">
        <f t="shared" si="6"/>
        <v>0</v>
      </c>
    </row>
    <row r="70" spans="1:6" ht="20.25">
      <c r="A70" s="32"/>
      <c r="B70" s="22"/>
      <c r="C70" s="32"/>
      <c r="D70" s="77" t="s">
        <v>305</v>
      </c>
      <c r="E70" s="77"/>
      <c r="F70" s="71">
        <f>SUM(F66:F69)</f>
        <v>0</v>
      </c>
    </row>
    <row r="71" spans="1:6" ht="20.25">
      <c r="A71" s="12" t="s">
        <v>50</v>
      </c>
      <c r="B71" s="88" t="s">
        <v>11</v>
      </c>
      <c r="C71" s="89"/>
      <c r="D71" s="89"/>
      <c r="E71" s="89"/>
      <c r="F71" s="90"/>
    </row>
    <row r="72" spans="1:6" ht="20.25">
      <c r="A72" s="24" t="s">
        <v>100</v>
      </c>
      <c r="B72" s="16" t="s">
        <v>112</v>
      </c>
      <c r="C72" s="17" t="s">
        <v>172</v>
      </c>
      <c r="D72" s="60">
        <v>3911</v>
      </c>
      <c r="E72" s="71"/>
      <c r="F72" s="71">
        <f>E72*D72</f>
        <v>0</v>
      </c>
    </row>
    <row r="73" spans="1:6" ht="40.5">
      <c r="A73" s="15" t="s">
        <v>51</v>
      </c>
      <c r="B73" s="16" t="s">
        <v>204</v>
      </c>
      <c r="C73" s="17" t="s">
        <v>172</v>
      </c>
      <c r="D73" s="60">
        <v>3166</v>
      </c>
      <c r="E73" s="71"/>
      <c r="F73" s="71">
        <f t="shared" ref="F73:F74" si="7">E73*D73</f>
        <v>0</v>
      </c>
    </row>
    <row r="74" spans="1:6" ht="40.5">
      <c r="A74" s="17" t="s">
        <v>214</v>
      </c>
      <c r="B74" s="16" t="s">
        <v>213</v>
      </c>
      <c r="C74" s="17" t="s">
        <v>260</v>
      </c>
      <c r="D74" s="60">
        <v>80183</v>
      </c>
      <c r="E74" s="71"/>
      <c r="F74" s="71">
        <f t="shared" si="7"/>
        <v>0</v>
      </c>
    </row>
    <row r="75" spans="1:6" ht="20.25">
      <c r="A75" s="32"/>
      <c r="B75" s="22"/>
      <c r="C75" s="32"/>
      <c r="D75" s="77" t="s">
        <v>305</v>
      </c>
      <c r="E75" s="77"/>
      <c r="F75" s="71">
        <f>SUM(F72:F74)</f>
        <v>0</v>
      </c>
    </row>
    <row r="76" spans="1:6" s="40" customFormat="1" ht="20.25">
      <c r="A76" s="26" t="s">
        <v>52</v>
      </c>
      <c r="B76" s="88" t="s">
        <v>12</v>
      </c>
      <c r="C76" s="89"/>
      <c r="D76" s="89"/>
      <c r="E76" s="89"/>
      <c r="F76" s="90"/>
    </row>
    <row r="77" spans="1:6" ht="20.25">
      <c r="A77" s="15" t="s">
        <v>101</v>
      </c>
      <c r="B77" s="16" t="s">
        <v>113</v>
      </c>
      <c r="C77" s="17" t="s">
        <v>172</v>
      </c>
      <c r="D77" s="60">
        <v>3936</v>
      </c>
      <c r="E77" s="71"/>
      <c r="F77" s="71">
        <f>E77*D77</f>
        <v>0</v>
      </c>
    </row>
    <row r="78" spans="1:6" ht="40.5">
      <c r="A78" s="15" t="s">
        <v>53</v>
      </c>
      <c r="B78" s="16" t="s">
        <v>191</v>
      </c>
      <c r="C78" s="17" t="s">
        <v>172</v>
      </c>
      <c r="D78" s="60">
        <v>2890</v>
      </c>
      <c r="E78" s="71"/>
      <c r="F78" s="71">
        <f>E78*D78</f>
        <v>0</v>
      </c>
    </row>
    <row r="79" spans="1:6" ht="20.25">
      <c r="A79" s="32"/>
      <c r="B79" s="22"/>
      <c r="C79" s="32"/>
      <c r="D79" s="77" t="s">
        <v>305</v>
      </c>
      <c r="E79" s="77"/>
      <c r="F79" s="71">
        <f>SUM(F77:F78)</f>
        <v>0</v>
      </c>
    </row>
    <row r="80" spans="1:6" ht="20.25">
      <c r="A80" s="12" t="s">
        <v>54</v>
      </c>
      <c r="B80" s="88" t="s">
        <v>13</v>
      </c>
      <c r="C80" s="89"/>
      <c r="D80" s="89"/>
      <c r="E80" s="89"/>
      <c r="F80" s="90"/>
    </row>
    <row r="81" spans="1:10" ht="20.25">
      <c r="A81" s="39" t="s">
        <v>55</v>
      </c>
      <c r="B81" s="22" t="s">
        <v>14</v>
      </c>
      <c r="C81" s="28" t="s">
        <v>114</v>
      </c>
      <c r="D81" s="58">
        <v>162080</v>
      </c>
      <c r="E81" s="69"/>
      <c r="F81" s="69">
        <f>E81*D81</f>
        <v>0</v>
      </c>
    </row>
    <row r="82" spans="1:10" ht="60.75">
      <c r="A82" s="15" t="s">
        <v>56</v>
      </c>
      <c r="B82" s="16" t="s">
        <v>161</v>
      </c>
      <c r="C82" s="17" t="s">
        <v>267</v>
      </c>
      <c r="D82" s="60">
        <v>197</v>
      </c>
      <c r="E82" s="71"/>
      <c r="F82" s="69">
        <f t="shared" ref="F82:F87" si="8">E82*D82</f>
        <v>0</v>
      </c>
    </row>
    <row r="83" spans="1:10" ht="40.5">
      <c r="A83" s="15" t="s">
        <v>57</v>
      </c>
      <c r="B83" s="16" t="s">
        <v>127</v>
      </c>
      <c r="C83" s="17" t="s">
        <v>115</v>
      </c>
      <c r="D83" s="60">
        <v>1688</v>
      </c>
      <c r="E83" s="71"/>
      <c r="F83" s="69">
        <f t="shared" si="8"/>
        <v>0</v>
      </c>
    </row>
    <row r="84" spans="1:10" ht="40.5">
      <c r="A84" s="15" t="s">
        <v>58</v>
      </c>
      <c r="B84" s="16" t="s">
        <v>129</v>
      </c>
      <c r="C84" s="17" t="s">
        <v>115</v>
      </c>
      <c r="D84" s="60">
        <v>3739</v>
      </c>
      <c r="E84" s="71"/>
      <c r="F84" s="69">
        <f t="shared" si="8"/>
        <v>0</v>
      </c>
    </row>
    <row r="85" spans="1:10" ht="60.75">
      <c r="A85" s="15" t="s">
        <v>59</v>
      </c>
      <c r="B85" s="16" t="s">
        <v>176</v>
      </c>
      <c r="C85" s="17" t="s">
        <v>173</v>
      </c>
      <c r="D85" s="60">
        <v>6195</v>
      </c>
      <c r="E85" s="71"/>
      <c r="F85" s="69">
        <f t="shared" si="8"/>
        <v>0</v>
      </c>
    </row>
    <row r="86" spans="1:10" ht="20.25">
      <c r="A86" s="15" t="s">
        <v>60</v>
      </c>
      <c r="B86" s="16" t="s">
        <v>15</v>
      </c>
      <c r="C86" s="17" t="s">
        <v>116</v>
      </c>
      <c r="D86" s="60">
        <v>30545</v>
      </c>
      <c r="E86" s="71"/>
      <c r="F86" s="69">
        <f t="shared" si="8"/>
        <v>0</v>
      </c>
    </row>
    <row r="87" spans="1:10" s="11" customFormat="1" ht="20.25">
      <c r="A87" s="15" t="s">
        <v>89</v>
      </c>
      <c r="B87" s="21" t="s">
        <v>16</v>
      </c>
      <c r="C87" s="27" t="s">
        <v>286</v>
      </c>
      <c r="D87" s="60">
        <v>19123</v>
      </c>
      <c r="E87" s="71"/>
      <c r="F87" s="69">
        <f t="shared" si="8"/>
        <v>0</v>
      </c>
    </row>
    <row r="88" spans="1:10" s="11" customFormat="1" ht="20.25">
      <c r="A88" s="32"/>
      <c r="B88" s="22"/>
      <c r="C88" s="32"/>
      <c r="D88" s="77" t="s">
        <v>305</v>
      </c>
      <c r="E88" s="77"/>
      <c r="F88" s="69">
        <f>SUM(F81:F87)</f>
        <v>0</v>
      </c>
    </row>
    <row r="89" spans="1:10" ht="20.25">
      <c r="A89" s="12" t="s">
        <v>76</v>
      </c>
      <c r="B89" s="85" t="s">
        <v>7</v>
      </c>
      <c r="C89" s="86"/>
      <c r="D89" s="86"/>
      <c r="E89" s="86"/>
      <c r="F89" s="87"/>
    </row>
    <row r="90" spans="1:10" ht="40.5">
      <c r="A90" s="15" t="s">
        <v>61</v>
      </c>
      <c r="B90" s="19" t="s">
        <v>257</v>
      </c>
      <c r="C90" s="27" t="s">
        <v>274</v>
      </c>
      <c r="D90" s="61">
        <v>3553</v>
      </c>
      <c r="E90" s="72"/>
      <c r="F90" s="72">
        <f>E90*D90</f>
        <v>0</v>
      </c>
    </row>
    <row r="91" spans="1:10" ht="40.5">
      <c r="A91" s="15" t="s">
        <v>62</v>
      </c>
      <c r="B91" s="19" t="s">
        <v>290</v>
      </c>
      <c r="C91" s="27" t="s">
        <v>274</v>
      </c>
      <c r="D91" s="61">
        <v>3932</v>
      </c>
      <c r="E91" s="72"/>
      <c r="F91" s="72">
        <f t="shared" ref="F91:F100" si="9">E91*D91</f>
        <v>0</v>
      </c>
    </row>
    <row r="92" spans="1:10" ht="60.75">
      <c r="A92" s="18" t="s">
        <v>84</v>
      </c>
      <c r="B92" s="19" t="s">
        <v>258</v>
      </c>
      <c r="C92" s="28" t="s">
        <v>274</v>
      </c>
      <c r="D92" s="61">
        <v>3190</v>
      </c>
      <c r="E92" s="72"/>
      <c r="F92" s="72">
        <f t="shared" si="9"/>
        <v>0</v>
      </c>
    </row>
    <row r="93" spans="1:10" ht="20.25">
      <c r="A93" s="15" t="s">
        <v>80</v>
      </c>
      <c r="B93" s="22" t="s">
        <v>211</v>
      </c>
      <c r="C93" s="27" t="s">
        <v>274</v>
      </c>
      <c r="D93" s="61">
        <v>3995</v>
      </c>
      <c r="E93" s="72"/>
      <c r="F93" s="72">
        <f t="shared" si="9"/>
        <v>0</v>
      </c>
    </row>
    <row r="94" spans="1:10" ht="20.25">
      <c r="A94" s="15" t="s">
        <v>85</v>
      </c>
      <c r="B94" s="22" t="s">
        <v>212</v>
      </c>
      <c r="C94" s="27" t="s">
        <v>274</v>
      </c>
      <c r="D94" s="61">
        <v>4974</v>
      </c>
      <c r="E94" s="72"/>
      <c r="F94" s="72">
        <f t="shared" si="9"/>
        <v>0</v>
      </c>
    </row>
    <row r="95" spans="1:10" ht="40.5">
      <c r="A95" s="15" t="s">
        <v>86</v>
      </c>
      <c r="B95" s="19" t="s">
        <v>259</v>
      </c>
      <c r="C95" s="27" t="s">
        <v>274</v>
      </c>
      <c r="D95" s="61">
        <v>2998</v>
      </c>
      <c r="E95" s="72"/>
      <c r="F95" s="72">
        <f t="shared" si="9"/>
        <v>0</v>
      </c>
    </row>
    <row r="96" spans="1:10" ht="26.25">
      <c r="A96" s="15" t="s">
        <v>63</v>
      </c>
      <c r="B96" s="19" t="s">
        <v>165</v>
      </c>
      <c r="C96" s="27" t="s">
        <v>274</v>
      </c>
      <c r="D96" s="61">
        <v>3443</v>
      </c>
      <c r="E96" s="72"/>
      <c r="F96" s="72">
        <f t="shared" si="9"/>
        <v>0</v>
      </c>
      <c r="G96" s="10"/>
      <c r="J96" s="10"/>
    </row>
    <row r="97" spans="1:10" ht="40.5">
      <c r="A97" s="15" t="s">
        <v>130</v>
      </c>
      <c r="B97" s="19" t="s">
        <v>166</v>
      </c>
      <c r="C97" s="27" t="s">
        <v>275</v>
      </c>
      <c r="D97" s="61">
        <v>2367</v>
      </c>
      <c r="E97" s="72"/>
      <c r="F97" s="72">
        <f t="shared" si="9"/>
        <v>0</v>
      </c>
    </row>
    <row r="98" spans="1:10" ht="40.5">
      <c r="A98" s="15" t="s">
        <v>169</v>
      </c>
      <c r="B98" s="19" t="s">
        <v>167</v>
      </c>
      <c r="C98" s="27" t="s">
        <v>275</v>
      </c>
      <c r="D98" s="59">
        <v>1214</v>
      </c>
      <c r="E98" s="70"/>
      <c r="F98" s="72">
        <f t="shared" si="9"/>
        <v>0</v>
      </c>
      <c r="G98" s="10"/>
      <c r="J98" s="10"/>
    </row>
    <row r="99" spans="1:10" ht="40.5">
      <c r="A99" s="15" t="s">
        <v>182</v>
      </c>
      <c r="B99" s="19" t="s">
        <v>168</v>
      </c>
      <c r="C99" s="27" t="s">
        <v>275</v>
      </c>
      <c r="D99" s="61">
        <v>1718</v>
      </c>
      <c r="E99" s="72"/>
      <c r="F99" s="72">
        <f t="shared" si="9"/>
        <v>0</v>
      </c>
    </row>
    <row r="100" spans="1:10" ht="20.25">
      <c r="A100" s="27" t="s">
        <v>288</v>
      </c>
      <c r="B100" s="22" t="s">
        <v>131</v>
      </c>
      <c r="C100" s="27" t="s">
        <v>274</v>
      </c>
      <c r="D100" s="58">
        <v>296</v>
      </c>
      <c r="E100" s="69"/>
      <c r="F100" s="72">
        <f t="shared" si="9"/>
        <v>0</v>
      </c>
    </row>
    <row r="101" spans="1:10" ht="20.25">
      <c r="A101" s="32"/>
      <c r="B101" s="22"/>
      <c r="C101" s="32"/>
      <c r="D101" s="77" t="s">
        <v>305</v>
      </c>
      <c r="E101" s="77"/>
      <c r="F101" s="72">
        <f>SUM(F90:F100)</f>
        <v>0</v>
      </c>
    </row>
    <row r="102" spans="1:10" ht="20.25">
      <c r="A102" s="12" t="s">
        <v>75</v>
      </c>
      <c r="B102" s="85" t="s">
        <v>238</v>
      </c>
      <c r="C102" s="86"/>
      <c r="D102" s="86"/>
      <c r="E102" s="86"/>
      <c r="F102" s="87"/>
    </row>
    <row r="103" spans="1:10" ht="40.5">
      <c r="A103" s="27" t="s">
        <v>64</v>
      </c>
      <c r="B103" s="22" t="s">
        <v>239</v>
      </c>
      <c r="C103" s="27" t="s">
        <v>274</v>
      </c>
      <c r="D103" s="58">
        <v>5641</v>
      </c>
      <c r="E103" s="69"/>
      <c r="F103" s="69">
        <f>E103*D103</f>
        <v>0</v>
      </c>
    </row>
    <row r="104" spans="1:10" ht="20.25">
      <c r="A104" s="32"/>
      <c r="B104" s="22"/>
      <c r="C104" s="32"/>
      <c r="D104" s="77" t="s">
        <v>305</v>
      </c>
      <c r="E104" s="77"/>
      <c r="F104" s="69">
        <f>SUM(F103)</f>
        <v>0</v>
      </c>
    </row>
    <row r="105" spans="1:10" ht="28.5">
      <c r="A105" s="23" t="s">
        <v>74</v>
      </c>
      <c r="B105" s="88" t="s">
        <v>17</v>
      </c>
      <c r="C105" s="89"/>
      <c r="D105" s="89"/>
      <c r="E105" s="89"/>
      <c r="F105" s="90"/>
      <c r="G105" s="51"/>
    </row>
    <row r="106" spans="1:10" ht="40.5">
      <c r="A106" s="17" t="s">
        <v>65</v>
      </c>
      <c r="B106" s="16" t="s">
        <v>205</v>
      </c>
      <c r="C106" s="20" t="s">
        <v>276</v>
      </c>
      <c r="D106" s="60">
        <v>8705</v>
      </c>
      <c r="E106" s="71"/>
      <c r="F106" s="71">
        <f>E106*D106</f>
        <v>0</v>
      </c>
    </row>
    <row r="107" spans="1:10" ht="40.5">
      <c r="A107" s="17" t="s">
        <v>66</v>
      </c>
      <c r="B107" s="16" t="s">
        <v>140</v>
      </c>
      <c r="C107" s="20" t="s">
        <v>277</v>
      </c>
      <c r="D107" s="60">
        <v>3775</v>
      </c>
      <c r="E107" s="71"/>
      <c r="F107" s="71">
        <f t="shared" ref="F107:F121" si="10">E107*D107</f>
        <v>0</v>
      </c>
    </row>
    <row r="108" spans="1:10" ht="40.5">
      <c r="A108" s="17" t="s">
        <v>215</v>
      </c>
      <c r="B108" s="21" t="s">
        <v>170</v>
      </c>
      <c r="C108" s="20" t="s">
        <v>278</v>
      </c>
      <c r="D108" s="60">
        <v>3445</v>
      </c>
      <c r="E108" s="71"/>
      <c r="F108" s="71">
        <f t="shared" si="10"/>
        <v>0</v>
      </c>
    </row>
    <row r="109" spans="1:10" s="11" customFormat="1" ht="40.5">
      <c r="A109" s="17" t="s">
        <v>216</v>
      </c>
      <c r="B109" s="16" t="s">
        <v>139</v>
      </c>
      <c r="C109" s="20" t="s">
        <v>277</v>
      </c>
      <c r="D109" s="60">
        <v>22865</v>
      </c>
      <c r="E109" s="71"/>
      <c r="F109" s="71">
        <f t="shared" si="10"/>
        <v>0</v>
      </c>
    </row>
    <row r="110" spans="1:10" s="11" customFormat="1" ht="40.5">
      <c r="A110" s="17" t="s">
        <v>217</v>
      </c>
      <c r="B110" s="16" t="s">
        <v>192</v>
      </c>
      <c r="C110" s="17" t="s">
        <v>265</v>
      </c>
      <c r="D110" s="60">
        <v>17268</v>
      </c>
      <c r="E110" s="71"/>
      <c r="F110" s="71">
        <f t="shared" si="10"/>
        <v>0</v>
      </c>
    </row>
    <row r="111" spans="1:10" ht="40.5">
      <c r="A111" s="17" t="s">
        <v>218</v>
      </c>
      <c r="B111" s="16" t="s">
        <v>206</v>
      </c>
      <c r="C111" s="17" t="s">
        <v>265</v>
      </c>
      <c r="D111" s="60">
        <v>14675</v>
      </c>
      <c r="E111" s="71"/>
      <c r="F111" s="71">
        <f t="shared" si="10"/>
        <v>0</v>
      </c>
    </row>
    <row r="112" spans="1:10" ht="20.25">
      <c r="A112" s="17" t="s">
        <v>219</v>
      </c>
      <c r="B112" s="16" t="s">
        <v>141</v>
      </c>
      <c r="C112" s="17" t="s">
        <v>265</v>
      </c>
      <c r="D112" s="60">
        <v>11238</v>
      </c>
      <c r="E112" s="71"/>
      <c r="F112" s="71">
        <f t="shared" si="10"/>
        <v>0</v>
      </c>
    </row>
    <row r="113" spans="1:7" ht="20.25">
      <c r="A113" s="20" t="s">
        <v>220</v>
      </c>
      <c r="B113" s="19" t="s">
        <v>179</v>
      </c>
      <c r="C113" s="20" t="s">
        <v>265</v>
      </c>
      <c r="D113" s="60">
        <v>14150</v>
      </c>
      <c r="E113" s="71"/>
      <c r="F113" s="71">
        <f t="shared" si="10"/>
        <v>0</v>
      </c>
    </row>
    <row r="114" spans="1:7" ht="40.5">
      <c r="A114" s="20" t="s">
        <v>221</v>
      </c>
      <c r="B114" s="19" t="s">
        <v>180</v>
      </c>
      <c r="C114" s="20" t="s">
        <v>265</v>
      </c>
      <c r="D114" s="60">
        <v>15121</v>
      </c>
      <c r="E114" s="71"/>
      <c r="F114" s="71">
        <f t="shared" si="10"/>
        <v>0</v>
      </c>
    </row>
    <row r="115" spans="1:7" ht="20.25">
      <c r="A115" s="17" t="s">
        <v>222</v>
      </c>
      <c r="B115" s="16" t="s">
        <v>117</v>
      </c>
      <c r="C115" s="17" t="s">
        <v>265</v>
      </c>
      <c r="D115" s="60">
        <v>3172</v>
      </c>
      <c r="E115" s="71"/>
      <c r="F115" s="71">
        <f t="shared" si="10"/>
        <v>0</v>
      </c>
    </row>
    <row r="116" spans="1:7" ht="20.25">
      <c r="A116" s="17" t="s">
        <v>223</v>
      </c>
      <c r="B116" s="16" t="s">
        <v>142</v>
      </c>
      <c r="C116" s="17" t="s">
        <v>260</v>
      </c>
      <c r="D116" s="60">
        <v>2275</v>
      </c>
      <c r="E116" s="71"/>
      <c r="F116" s="71">
        <f t="shared" si="10"/>
        <v>0</v>
      </c>
    </row>
    <row r="117" spans="1:7" ht="20.25">
      <c r="A117" s="17" t="s">
        <v>224</v>
      </c>
      <c r="B117" s="16" t="s">
        <v>18</v>
      </c>
      <c r="C117" s="17" t="s">
        <v>260</v>
      </c>
      <c r="D117" s="60">
        <v>3464</v>
      </c>
      <c r="E117" s="71"/>
      <c r="F117" s="71">
        <f t="shared" si="10"/>
        <v>0</v>
      </c>
      <c r="G117" s="7"/>
    </row>
    <row r="118" spans="1:7" ht="20.25">
      <c r="A118" s="29" t="s">
        <v>225</v>
      </c>
      <c r="B118" s="16" t="s">
        <v>19</v>
      </c>
      <c r="C118" s="17" t="s">
        <v>279</v>
      </c>
      <c r="D118" s="60">
        <v>2987</v>
      </c>
      <c r="E118" s="71"/>
      <c r="F118" s="71">
        <f t="shared" si="10"/>
        <v>0</v>
      </c>
    </row>
    <row r="119" spans="1:7" s="2" customFormat="1" ht="20.25">
      <c r="A119" s="17" t="s">
        <v>226</v>
      </c>
      <c r="B119" s="16" t="s">
        <v>20</v>
      </c>
      <c r="C119" s="17" t="s">
        <v>279</v>
      </c>
      <c r="D119" s="60">
        <v>2596</v>
      </c>
      <c r="E119" s="71"/>
      <c r="F119" s="71">
        <f t="shared" si="10"/>
        <v>0</v>
      </c>
    </row>
    <row r="120" spans="1:7" s="3" customFormat="1" ht="20.25">
      <c r="A120" s="17" t="s">
        <v>227</v>
      </c>
      <c r="B120" s="16" t="s">
        <v>21</v>
      </c>
      <c r="C120" s="17" t="s">
        <v>279</v>
      </c>
      <c r="D120" s="60">
        <v>3945</v>
      </c>
      <c r="E120" s="71"/>
      <c r="F120" s="71">
        <f t="shared" si="10"/>
        <v>0</v>
      </c>
    </row>
    <row r="121" spans="1:7" s="3" customFormat="1" ht="60.75">
      <c r="A121" s="17" t="s">
        <v>228</v>
      </c>
      <c r="B121" s="30" t="s">
        <v>207</v>
      </c>
      <c r="C121" s="17" t="s">
        <v>280</v>
      </c>
      <c r="D121" s="60">
        <v>11566</v>
      </c>
      <c r="E121" s="71"/>
      <c r="F121" s="71">
        <f t="shared" si="10"/>
        <v>0</v>
      </c>
    </row>
    <row r="122" spans="1:7" s="3" customFormat="1" ht="40.5">
      <c r="A122" s="17" t="s">
        <v>229</v>
      </c>
      <c r="B122" s="16" t="s">
        <v>22</v>
      </c>
      <c r="C122" s="17" t="s">
        <v>279</v>
      </c>
      <c r="D122" s="97" t="s">
        <v>30</v>
      </c>
      <c r="E122" s="98"/>
      <c r="F122" s="99"/>
    </row>
    <row r="123" spans="1:7" s="3" customFormat="1" ht="20.25">
      <c r="A123" s="32"/>
      <c r="B123" s="22"/>
      <c r="C123" s="32"/>
      <c r="D123" s="77" t="s">
        <v>305</v>
      </c>
      <c r="E123" s="77"/>
      <c r="F123" s="70">
        <f>SUM(F106:F121)</f>
        <v>0</v>
      </c>
    </row>
    <row r="124" spans="1:7" s="40" customFormat="1" ht="20.25">
      <c r="A124" s="12" t="s">
        <v>73</v>
      </c>
      <c r="B124" s="88" t="s">
        <v>285</v>
      </c>
      <c r="C124" s="89"/>
      <c r="D124" s="89"/>
      <c r="E124" s="89"/>
      <c r="F124" s="90"/>
    </row>
    <row r="125" spans="1:7" ht="20.25">
      <c r="A125" s="31" t="s">
        <v>67</v>
      </c>
      <c r="B125" s="118" t="s">
        <v>23</v>
      </c>
      <c r="C125" s="119"/>
      <c r="D125" s="119"/>
      <c r="E125" s="119"/>
      <c r="F125" s="120"/>
    </row>
    <row r="126" spans="1:7" s="3" customFormat="1" ht="74.25" customHeight="1">
      <c r="A126" s="32" t="s">
        <v>230</v>
      </c>
      <c r="B126" s="33" t="s">
        <v>241</v>
      </c>
      <c r="C126" s="32" t="s">
        <v>118</v>
      </c>
      <c r="D126" s="60">
        <v>1113944</v>
      </c>
      <c r="E126" s="71"/>
      <c r="F126" s="71">
        <f>E126*D126</f>
        <v>0</v>
      </c>
    </row>
    <row r="127" spans="1:7" ht="40.5">
      <c r="A127" s="32" t="s">
        <v>231</v>
      </c>
      <c r="B127" s="33" t="s">
        <v>256</v>
      </c>
      <c r="C127" s="32" t="s">
        <v>118</v>
      </c>
      <c r="D127" s="60">
        <v>1487969</v>
      </c>
      <c r="E127" s="71"/>
      <c r="F127" s="71">
        <f t="shared" ref="F127:F128" si="11">E127*D127</f>
        <v>0</v>
      </c>
    </row>
    <row r="128" spans="1:7" ht="20.25">
      <c r="A128" s="39" t="s">
        <v>240</v>
      </c>
      <c r="B128" s="46" t="s">
        <v>246</v>
      </c>
      <c r="C128" s="39" t="s">
        <v>118</v>
      </c>
      <c r="D128" s="60">
        <v>589956</v>
      </c>
      <c r="E128" s="71"/>
      <c r="F128" s="71">
        <f t="shared" si="11"/>
        <v>0</v>
      </c>
    </row>
    <row r="129" spans="1:6" ht="20.25">
      <c r="A129" s="23" t="s">
        <v>68</v>
      </c>
      <c r="B129" s="88" t="s">
        <v>24</v>
      </c>
      <c r="C129" s="89"/>
      <c r="D129" s="89"/>
      <c r="E129" s="89"/>
      <c r="F129" s="90"/>
    </row>
    <row r="130" spans="1:6" ht="40.5">
      <c r="A130" s="34" t="s">
        <v>232</v>
      </c>
      <c r="B130" s="21" t="s">
        <v>242</v>
      </c>
      <c r="C130" s="32" t="s">
        <v>118</v>
      </c>
      <c r="D130" s="60">
        <v>892826</v>
      </c>
      <c r="E130" s="71"/>
      <c r="F130" s="71">
        <f>E130*D130</f>
        <v>0</v>
      </c>
    </row>
    <row r="131" spans="1:6" ht="40.5">
      <c r="A131" s="35" t="s">
        <v>233</v>
      </c>
      <c r="B131" s="16" t="s">
        <v>243</v>
      </c>
      <c r="C131" s="17" t="s">
        <v>118</v>
      </c>
      <c r="D131" s="60">
        <v>1034274</v>
      </c>
      <c r="E131" s="71"/>
      <c r="F131" s="71">
        <f t="shared" ref="F131:F132" si="12">E131*D131</f>
        <v>0</v>
      </c>
    </row>
    <row r="132" spans="1:6" ht="40.5">
      <c r="A132" s="17" t="s">
        <v>234</v>
      </c>
      <c r="B132" s="16" t="s">
        <v>244</v>
      </c>
      <c r="C132" s="17" t="s">
        <v>118</v>
      </c>
      <c r="D132" s="60">
        <v>516671</v>
      </c>
      <c r="E132" s="71"/>
      <c r="F132" s="71">
        <f t="shared" si="12"/>
        <v>0</v>
      </c>
    </row>
    <row r="133" spans="1:6" ht="20.25">
      <c r="A133" s="32"/>
      <c r="B133" s="22"/>
      <c r="C133" s="32"/>
      <c r="D133" s="77" t="s">
        <v>305</v>
      </c>
      <c r="E133" s="77"/>
      <c r="F133" s="71">
        <f>SUM(F126:F128,F130:F132)</f>
        <v>0</v>
      </c>
    </row>
    <row r="134" spans="1:6" ht="20.25">
      <c r="A134" s="23" t="s">
        <v>72</v>
      </c>
      <c r="B134" s="88" t="s">
        <v>25</v>
      </c>
      <c r="C134" s="89"/>
      <c r="D134" s="89"/>
      <c r="E134" s="89"/>
      <c r="F134" s="90"/>
    </row>
    <row r="135" spans="1:6" ht="20.25">
      <c r="A135" s="15" t="s">
        <v>69</v>
      </c>
      <c r="B135" s="16" t="s">
        <v>26</v>
      </c>
      <c r="C135" s="15" t="s">
        <v>119</v>
      </c>
      <c r="D135" s="60">
        <v>35314</v>
      </c>
      <c r="E135" s="71"/>
      <c r="F135" s="71">
        <f>E135*D135</f>
        <v>0</v>
      </c>
    </row>
    <row r="136" spans="1:6" ht="20.25">
      <c r="A136" s="15" t="s">
        <v>235</v>
      </c>
      <c r="B136" s="16" t="s">
        <v>27</v>
      </c>
      <c r="C136" s="15" t="s">
        <v>260</v>
      </c>
      <c r="D136" s="60">
        <v>29239</v>
      </c>
      <c r="E136" s="71"/>
      <c r="F136" s="71">
        <f>E136*D136</f>
        <v>0</v>
      </c>
    </row>
    <row r="137" spans="1:6" ht="20.25">
      <c r="A137" s="15"/>
      <c r="B137" s="16"/>
      <c r="C137" s="15"/>
      <c r="D137" s="77" t="s">
        <v>305</v>
      </c>
      <c r="E137" s="77"/>
      <c r="F137" s="71">
        <f>SUM(F135:F136)</f>
        <v>0</v>
      </c>
    </row>
    <row r="138" spans="1:6" ht="20.25">
      <c r="A138" s="23" t="s">
        <v>31</v>
      </c>
      <c r="B138" s="88" t="s">
        <v>28</v>
      </c>
      <c r="C138" s="89"/>
      <c r="D138" s="89"/>
      <c r="E138" s="89"/>
      <c r="F138" s="90"/>
    </row>
    <row r="139" spans="1:6" ht="20.25">
      <c r="A139" s="23"/>
      <c r="B139" s="53"/>
      <c r="C139" s="54"/>
      <c r="D139" s="65"/>
      <c r="E139" s="121"/>
      <c r="F139" s="73"/>
    </row>
    <row r="140" spans="1:6" ht="20.25">
      <c r="A140" s="15" t="s">
        <v>70</v>
      </c>
      <c r="B140" s="16" t="s">
        <v>29</v>
      </c>
      <c r="C140" s="15" t="s">
        <v>120</v>
      </c>
      <c r="D140" s="97" t="s">
        <v>30</v>
      </c>
      <c r="E140" s="98"/>
      <c r="F140" s="99"/>
    </row>
    <row r="141" spans="1:6" ht="20.25">
      <c r="A141" s="12" t="s">
        <v>33</v>
      </c>
      <c r="B141" s="88" t="s">
        <v>32</v>
      </c>
      <c r="C141" s="89"/>
      <c r="D141" s="89"/>
      <c r="E141" s="89"/>
      <c r="F141" s="90"/>
    </row>
    <row r="142" spans="1:6" ht="20.25">
      <c r="A142" s="13" t="s">
        <v>71</v>
      </c>
      <c r="B142" s="16" t="s">
        <v>300</v>
      </c>
      <c r="C142" s="15" t="s">
        <v>120</v>
      </c>
      <c r="D142" s="94" t="s">
        <v>174</v>
      </c>
      <c r="E142" s="95"/>
      <c r="F142" s="95"/>
    </row>
    <row r="143" spans="1:6" ht="20.25">
      <c r="A143" s="12" t="s">
        <v>236</v>
      </c>
      <c r="B143" s="92" t="s">
        <v>34</v>
      </c>
      <c r="C143" s="92"/>
      <c r="D143" s="93"/>
      <c r="E143" s="74"/>
      <c r="F143" s="74"/>
    </row>
    <row r="144" spans="1:6" ht="40.5">
      <c r="A144" s="15" t="s">
        <v>237</v>
      </c>
      <c r="B144" s="16" t="s">
        <v>208</v>
      </c>
      <c r="C144" s="15" t="s">
        <v>120</v>
      </c>
      <c r="D144" s="94" t="s">
        <v>175</v>
      </c>
      <c r="E144" s="95"/>
      <c r="F144" s="96"/>
    </row>
    <row r="145" spans="1:6" ht="40.5">
      <c r="A145" s="15" t="s">
        <v>291</v>
      </c>
      <c r="B145" s="16" t="s">
        <v>209</v>
      </c>
      <c r="C145" s="15" t="s">
        <v>120</v>
      </c>
      <c r="D145" s="97" t="s">
        <v>79</v>
      </c>
      <c r="E145" s="98"/>
      <c r="F145" s="99"/>
    </row>
    <row r="146" spans="1:6" ht="40.5">
      <c r="A146" s="15" t="s">
        <v>292</v>
      </c>
      <c r="B146" s="16" t="s">
        <v>210</v>
      </c>
      <c r="C146" s="15" t="s">
        <v>120</v>
      </c>
      <c r="D146" s="97" t="s">
        <v>79</v>
      </c>
      <c r="E146" s="98"/>
      <c r="F146" s="99"/>
    </row>
    <row r="147" spans="1:6" ht="20.25">
      <c r="A147" s="36"/>
      <c r="B147" s="37"/>
      <c r="C147" s="36"/>
      <c r="D147" s="100" t="s">
        <v>306</v>
      </c>
      <c r="E147" s="101"/>
      <c r="F147" s="71">
        <f>SUM(F43,F57,F64,F70,F75,F79,F88,F101,F104,F123,F133,F137)</f>
        <v>0</v>
      </c>
    </row>
    <row r="148" spans="1:6" s="47" customFormat="1" ht="20.25">
      <c r="A148" s="36"/>
      <c r="B148" s="37"/>
      <c r="C148" s="36"/>
      <c r="D148" s="66"/>
      <c r="E148" s="75"/>
      <c r="F148" s="75"/>
    </row>
    <row r="149" spans="1:6" s="47" customFormat="1" ht="20.25">
      <c r="A149" s="91" t="s">
        <v>307</v>
      </c>
      <c r="B149" s="91"/>
      <c r="C149" s="91"/>
      <c r="D149" s="91"/>
      <c r="E149" s="75"/>
      <c r="F149" s="75"/>
    </row>
    <row r="150" spans="1:6" ht="20.25">
      <c r="A150" s="84" t="s">
        <v>312</v>
      </c>
      <c r="B150" s="84"/>
      <c r="C150" s="84"/>
      <c r="D150" s="84"/>
      <c r="E150" s="84"/>
      <c r="F150" s="84"/>
    </row>
    <row r="151" spans="1:6" ht="20.25">
      <c r="A151" s="83" t="s">
        <v>308</v>
      </c>
      <c r="B151" s="83"/>
      <c r="C151" s="83"/>
      <c r="D151" s="83"/>
      <c r="E151" s="83"/>
      <c r="F151" s="83"/>
    </row>
    <row r="152" spans="1:6" ht="20.25">
      <c r="A152" s="83" t="s">
        <v>309</v>
      </c>
      <c r="B152" s="83"/>
      <c r="C152" s="83"/>
      <c r="D152" s="83"/>
      <c r="E152" s="83"/>
      <c r="F152" s="83"/>
    </row>
    <row r="153" spans="1:6" ht="20.25">
      <c r="A153" s="83" t="s">
        <v>313</v>
      </c>
      <c r="B153" s="83"/>
      <c r="C153" s="83"/>
      <c r="D153" s="83"/>
      <c r="E153" s="83"/>
      <c r="F153" s="83"/>
    </row>
    <row r="154" spans="1:6" ht="20.25">
      <c r="A154" s="81" t="s">
        <v>310</v>
      </c>
      <c r="B154" s="81"/>
      <c r="C154" s="81"/>
      <c r="D154" s="81"/>
      <c r="E154" s="81"/>
      <c r="F154" s="81"/>
    </row>
    <row r="155" spans="1:6" ht="20.25">
      <c r="A155" s="82" t="s">
        <v>311</v>
      </c>
      <c r="B155" s="82"/>
      <c r="C155" s="82"/>
      <c r="D155" s="82"/>
      <c r="E155" s="82"/>
      <c r="F155" s="82"/>
    </row>
    <row r="156" spans="1:6" ht="18.75">
      <c r="A156" s="8"/>
      <c r="B156" s="8"/>
      <c r="C156" s="9"/>
      <c r="D156" s="67"/>
      <c r="E156" s="76"/>
      <c r="F156" s="76"/>
    </row>
    <row r="157" spans="1:6" ht="18.75">
      <c r="A157" s="8"/>
      <c r="B157" s="8"/>
      <c r="C157" s="9"/>
      <c r="D157" s="67"/>
      <c r="E157" s="76"/>
      <c r="F157" s="76"/>
    </row>
    <row r="158" spans="1:6" ht="18.75">
      <c r="A158" s="8"/>
      <c r="B158" s="8"/>
      <c r="C158" s="9"/>
      <c r="D158" s="67"/>
      <c r="E158" s="76"/>
      <c r="F158" s="76"/>
    </row>
    <row r="159" spans="1:6" ht="18.75">
      <c r="A159" s="8"/>
      <c r="B159" s="8"/>
      <c r="C159" s="9"/>
      <c r="D159" s="67"/>
      <c r="E159" s="76"/>
      <c r="F159" s="76"/>
    </row>
  </sheetData>
  <sheetProtection algorithmName="SHA-512" hashValue="jWI44b5jTjTe5qX+Lz78bm8qHSSzMv1UCigJOJrkINOz7KhKwW8arVEwAzDg7NIPZBgbH5T5ar/iT7+rJVTL0Q==" saltValue="fefOP0fkrlLFv2jquwahRw==" spinCount="100000" sheet="1" formatCells="0" formatColumns="0" formatRows="0" insertColumns="0" insertRows="0" insertHyperlinks="0" deleteColumns="0" sort="0" autoFilter="0" pivotTables="0"/>
  <protectedRanges>
    <protectedRange sqref="A2:F2" name="Диапазон21"/>
    <protectedRange sqref="A2:F2" name="Диапазон20"/>
    <protectedRange sqref="E135:E136" name="Диапазон18"/>
    <protectedRange sqref="E126:E128" name="Диапазон16"/>
    <protectedRange sqref="E103" name="Диапазон14"/>
    <protectedRange sqref="E81:E87" name="Диапазон12"/>
    <protectedRange sqref="E72:E74" name="Диапазон10"/>
    <protectedRange sqref="E60:E63" name="Диапазон8"/>
    <protectedRange sqref="E46:E52" name="Диапазон6"/>
    <protectedRange sqref="E35:E40" name="Диапазон4"/>
    <protectedRange sqref="E9:E12" name="Диапазон1"/>
    <protectedRange sqref="E14:E28" name="Диапазон2"/>
    <protectedRange sqref="E30:E33" name="Диапазон3"/>
    <protectedRange sqref="E42" name="Диапазон5"/>
    <protectedRange sqref="E54:E56" name="Диапазон7"/>
    <protectedRange sqref="E66:E69" name="Диапазон9"/>
    <protectedRange sqref="E77:E78" name="Диапазон11"/>
    <protectedRange sqref="E90:E100" name="Диапазон13"/>
    <protectedRange sqref="E106:E121" name="Диапазон15"/>
    <protectedRange sqref="E130:E132" name="Диапазон17"/>
    <protectedRange sqref="F147" name="Диапазон19"/>
  </protectedRanges>
  <mergeCells count="58">
    <mergeCell ref="D13:F13"/>
    <mergeCell ref="D29:F29"/>
    <mergeCell ref="D137:E137"/>
    <mergeCell ref="B80:F80"/>
    <mergeCell ref="D75:E75"/>
    <mergeCell ref="B76:F76"/>
    <mergeCell ref="B71:F71"/>
    <mergeCell ref="B65:F65"/>
    <mergeCell ref="B59:F59"/>
    <mergeCell ref="D79:E79"/>
    <mergeCell ref="D122:F122"/>
    <mergeCell ref="B124:F124"/>
    <mergeCell ref="B125:F125"/>
    <mergeCell ref="B129:F129"/>
    <mergeCell ref="D123:E123"/>
    <mergeCell ref="B105:F105"/>
    <mergeCell ref="A2:F2"/>
    <mergeCell ref="A1:F1"/>
    <mergeCell ref="B58:F58"/>
    <mergeCell ref="B41:F41"/>
    <mergeCell ref="A5:A6"/>
    <mergeCell ref="B5:B6"/>
    <mergeCell ref="C5:C6"/>
    <mergeCell ref="E5:E6"/>
    <mergeCell ref="F5:F6"/>
    <mergeCell ref="B7:F7"/>
    <mergeCell ref="D8:F8"/>
    <mergeCell ref="B44:F44"/>
    <mergeCell ref="B45:F45"/>
    <mergeCell ref="A34:F34"/>
    <mergeCell ref="D43:E43"/>
    <mergeCell ref="D57:E57"/>
    <mergeCell ref="B134:F134"/>
    <mergeCell ref="D133:E133"/>
    <mergeCell ref="A149:D149"/>
    <mergeCell ref="B143:D143"/>
    <mergeCell ref="D144:F144"/>
    <mergeCell ref="D145:F145"/>
    <mergeCell ref="D142:F142"/>
    <mergeCell ref="D147:E147"/>
    <mergeCell ref="D146:F146"/>
    <mergeCell ref="D140:F140"/>
    <mergeCell ref="D64:E64"/>
    <mergeCell ref="D70:E70"/>
    <mergeCell ref="B53:F53"/>
    <mergeCell ref="A154:F154"/>
    <mergeCell ref="A155:F155"/>
    <mergeCell ref="A153:F153"/>
    <mergeCell ref="A150:F150"/>
    <mergeCell ref="A151:F151"/>
    <mergeCell ref="A152:F152"/>
    <mergeCell ref="B102:F102"/>
    <mergeCell ref="D88:E88"/>
    <mergeCell ref="D101:E101"/>
    <mergeCell ref="D104:E104"/>
    <mergeCell ref="B89:F89"/>
    <mergeCell ref="B141:F141"/>
    <mergeCell ref="B138:F13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9" firstPageNumber="2" fitToHeight="0" orientation="portrait" useFirstPageNumber="1" r:id="rId1"/>
  <headerFooter>
    <oddHeader>&amp;C&amp;13&amp;P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Предельные стоимости</vt:lpstr>
      <vt:lpstr>'Предельные стоимости'!Заголовки_для_печати</vt:lpstr>
      <vt:lpstr>'Предельные стоимости'!Область_печати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Юлия Константиновна Бабкина</cp:lastModifiedBy>
  <cp:lastPrinted>2022-11-28T11:53:32Z</cp:lastPrinted>
  <dcterms:created xsi:type="dcterms:W3CDTF">2017-11-14T07:07:57Z</dcterms:created>
  <dcterms:modified xsi:type="dcterms:W3CDTF">2023-01-18T11:36:10Z</dcterms:modified>
</cp:coreProperties>
</file>